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975" activeTab="0"/>
  </bookViews>
  <sheets>
    <sheet name="2023年中央和省资金分配" sheetId="1" r:id="rId1"/>
    <sheet name="Sheet1" sheetId="2" r:id="rId2"/>
  </sheets>
  <definedNames>
    <definedName name="_xlnm.Print_Titles" localSheetId="0">'2023年中央和省资金分配'!$2:$6</definedName>
  </definedNames>
  <calcPr fullCalcOnLoad="1"/>
</workbook>
</file>

<file path=xl/sharedStrings.xml><?xml version="1.0" encoding="utf-8"?>
<sst xmlns="http://schemas.openxmlformats.org/spreadsheetml/2006/main" count="133" uniqueCount="127">
  <si>
    <t>附件</t>
  </si>
  <si>
    <t>2023年中央和省耕地建设与利用高标准农田建设资金分配表</t>
  </si>
  <si>
    <t xml:space="preserve">                      单位：万亩、万元</t>
  </si>
  <si>
    <t>序号</t>
  </si>
  <si>
    <t>地区</t>
  </si>
  <si>
    <t>财政渠道</t>
  </si>
  <si>
    <t>发改渠道</t>
  </si>
  <si>
    <t>资金分配合计</t>
  </si>
  <si>
    <t>已提前
下达(原
农田建设补助中央资金)</t>
  </si>
  <si>
    <t>本次下达</t>
  </si>
  <si>
    <t>建设任务</t>
  </si>
  <si>
    <t>小计</t>
  </si>
  <si>
    <t>中央资金分配</t>
  </si>
  <si>
    <t>省级资金分配</t>
  </si>
  <si>
    <t>合计</t>
  </si>
  <si>
    <t>中央资金</t>
  </si>
  <si>
    <t>省级资金</t>
  </si>
  <si>
    <t>其中：高效节水灌溉</t>
  </si>
  <si>
    <t>新建</t>
  </si>
  <si>
    <t>改造
提升</t>
  </si>
  <si>
    <t>全省合计</t>
  </si>
  <si>
    <t>武汉市</t>
  </si>
  <si>
    <t>东西湖区</t>
  </si>
  <si>
    <t>汉南区</t>
  </si>
  <si>
    <t>江夏区</t>
  </si>
  <si>
    <t>蔡甸区</t>
  </si>
  <si>
    <t>新洲区</t>
  </si>
  <si>
    <t>黄陂区</t>
  </si>
  <si>
    <t>黄石市</t>
  </si>
  <si>
    <t>大冶市</t>
  </si>
  <si>
    <t>阳新县☆</t>
  </si>
  <si>
    <t>铁山区</t>
  </si>
  <si>
    <t>十堰市</t>
  </si>
  <si>
    <t>丹江口市☆</t>
  </si>
  <si>
    <t>郧阳区☆</t>
  </si>
  <si>
    <t>郧西县☆</t>
  </si>
  <si>
    <t>竹山县☆</t>
  </si>
  <si>
    <t>竹溪县☆</t>
  </si>
  <si>
    <t>房　县☆</t>
  </si>
  <si>
    <t>荆州市</t>
  </si>
  <si>
    <t>荆州区</t>
  </si>
  <si>
    <t>沙市区</t>
  </si>
  <si>
    <t>江陵县</t>
  </si>
  <si>
    <t>松滋市</t>
  </si>
  <si>
    <t>公安县</t>
  </si>
  <si>
    <t>石首市</t>
  </si>
  <si>
    <t>监利市</t>
  </si>
  <si>
    <t>洪湖市</t>
  </si>
  <si>
    <t>宜昌市</t>
  </si>
  <si>
    <t>夷陵区</t>
  </si>
  <si>
    <t>宜都市</t>
  </si>
  <si>
    <t>枝江市</t>
  </si>
  <si>
    <t>当阳市</t>
  </si>
  <si>
    <t>远安县</t>
  </si>
  <si>
    <t>兴山县</t>
  </si>
  <si>
    <t>秭归县☆</t>
  </si>
  <si>
    <t>长阳县☆</t>
  </si>
  <si>
    <t>五峰县☆</t>
  </si>
  <si>
    <t>襄阳市</t>
  </si>
  <si>
    <t>襄城区</t>
  </si>
  <si>
    <t>樊城区</t>
  </si>
  <si>
    <t>襄州区</t>
  </si>
  <si>
    <t>老河口市</t>
  </si>
  <si>
    <t>枣阳市</t>
  </si>
  <si>
    <t>宜城市</t>
  </si>
  <si>
    <t>南漳县</t>
  </si>
  <si>
    <t>谷城县</t>
  </si>
  <si>
    <t>保康县☆</t>
  </si>
  <si>
    <t>鄂州市</t>
  </si>
  <si>
    <t>鄂城区</t>
  </si>
  <si>
    <t>华容区</t>
  </si>
  <si>
    <t>梁子湖区</t>
  </si>
  <si>
    <t>荆门市</t>
  </si>
  <si>
    <t>掇刀区</t>
  </si>
  <si>
    <t>东宝区</t>
  </si>
  <si>
    <t>钟祥市</t>
  </si>
  <si>
    <t>京山市</t>
  </si>
  <si>
    <t>沙洋县</t>
  </si>
  <si>
    <t>屈家岭</t>
  </si>
  <si>
    <t>孝感市</t>
  </si>
  <si>
    <t>孝南区</t>
  </si>
  <si>
    <t>孝昌县☆</t>
  </si>
  <si>
    <t>大悟县☆</t>
  </si>
  <si>
    <t>安陆市</t>
  </si>
  <si>
    <t>云梦县</t>
  </si>
  <si>
    <t>应城市</t>
  </si>
  <si>
    <t>汉川市</t>
  </si>
  <si>
    <t>黄冈市</t>
  </si>
  <si>
    <t>黄州区</t>
  </si>
  <si>
    <t>团风县☆</t>
  </si>
  <si>
    <t>红安县☆</t>
  </si>
  <si>
    <t>麻城市☆</t>
  </si>
  <si>
    <t>罗田县☆</t>
  </si>
  <si>
    <t>英山县☆</t>
  </si>
  <si>
    <t>浠水县</t>
  </si>
  <si>
    <t>蕲春县☆</t>
  </si>
  <si>
    <t>武穴市</t>
  </si>
  <si>
    <t>黄梅县</t>
  </si>
  <si>
    <t>咸宁市</t>
  </si>
  <si>
    <t>咸安区</t>
  </si>
  <si>
    <t>嘉鱼县</t>
  </si>
  <si>
    <t>赤壁市</t>
  </si>
  <si>
    <t>通城县</t>
  </si>
  <si>
    <t>崇阳县</t>
  </si>
  <si>
    <t>通山县</t>
  </si>
  <si>
    <t>恩施州</t>
  </si>
  <si>
    <t>恩施市☆</t>
  </si>
  <si>
    <t>建始县☆</t>
  </si>
  <si>
    <t>巴东县☆</t>
  </si>
  <si>
    <t>利川市☆</t>
  </si>
  <si>
    <t>宣恩县☆</t>
  </si>
  <si>
    <t>咸丰县☆</t>
  </si>
  <si>
    <t>来凤县☆</t>
  </si>
  <si>
    <t>鹤峰县☆</t>
  </si>
  <si>
    <t>随州市</t>
  </si>
  <si>
    <t>曾都区</t>
  </si>
  <si>
    <t>广水市</t>
  </si>
  <si>
    <t>随  县</t>
  </si>
  <si>
    <t>仙桃市</t>
  </si>
  <si>
    <t>天门市</t>
  </si>
  <si>
    <t>潜江市</t>
  </si>
  <si>
    <t>省监狱局</t>
  </si>
  <si>
    <t>其中：江北监狱</t>
  </si>
  <si>
    <t>襄北监狱</t>
  </si>
  <si>
    <t>襄南监狱</t>
  </si>
  <si>
    <t>沙洋平湖监狱</t>
  </si>
  <si>
    <t xml:space="preserve">    说明：带☆号为国家级脱困县
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</si>
</sst>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28">
    <font>
      <sz val="10"/>
      <color indexed="8"/>
      <name val="Arial"/>
      <family val="2"/>
    </font>
    <font>
      <sz val="10"/>
      <name val="宋体"/>
      <family val="0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20"/>
      <color indexed="8"/>
      <name val="华文宋体"/>
      <family val="0"/>
    </font>
    <font>
      <sz val="9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43" fontId="9" fillId="0" borderId="0" applyProtection="0">
      <alignment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/>
    </xf>
    <xf numFmtId="0" fontId="9" fillId="2" borderId="0" applyProtection="0">
      <alignment/>
    </xf>
    <xf numFmtId="0" fontId="9" fillId="0" borderId="0">
      <alignment/>
      <protection locked="0"/>
    </xf>
    <xf numFmtId="0" fontId="11" fillId="3" borderId="0" applyProtection="0">
      <alignment/>
    </xf>
    <xf numFmtId="0" fontId="9" fillId="4" borderId="0" applyProtection="0">
      <alignment/>
    </xf>
    <xf numFmtId="0" fontId="26" fillId="5" borderId="1" applyProtection="0">
      <alignment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4" borderId="0" applyProtection="0">
      <alignment/>
    </xf>
    <xf numFmtId="0" fontId="9" fillId="0" borderId="0" applyProtection="0">
      <alignment vertical="center"/>
    </xf>
    <xf numFmtId="0" fontId="11" fillId="6" borderId="0" applyProtection="0">
      <alignment/>
    </xf>
    <xf numFmtId="44" fontId="9" fillId="0" borderId="0" applyProtection="0">
      <alignment/>
    </xf>
    <xf numFmtId="0" fontId="11" fillId="7" borderId="0" applyProtection="0">
      <alignment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11" fillId="8" borderId="0" applyProtection="0">
      <alignment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11" fillId="9" borderId="0" applyProtection="0">
      <alignment/>
    </xf>
    <xf numFmtId="0" fontId="11" fillId="2" borderId="0" applyProtection="0">
      <alignment/>
    </xf>
    <xf numFmtId="0" fontId="9" fillId="0" borderId="0" applyProtection="0">
      <alignment vertical="center"/>
    </xf>
    <xf numFmtId="0" fontId="11" fillId="10" borderId="0" applyProtection="0">
      <alignment/>
    </xf>
    <xf numFmtId="9" fontId="9" fillId="0" borderId="0" applyProtection="0">
      <alignment/>
    </xf>
    <xf numFmtId="0" fontId="27" fillId="11" borderId="1" applyProtection="0">
      <alignment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17" fillId="12" borderId="0" applyProtection="0">
      <alignment/>
    </xf>
    <xf numFmtId="0" fontId="9" fillId="0" borderId="0" applyProtection="0">
      <alignment vertical="center"/>
    </xf>
    <xf numFmtId="0" fontId="18" fillId="4" borderId="0" applyProtection="0">
      <alignment/>
    </xf>
    <xf numFmtId="0" fontId="11" fillId="4" borderId="0" applyProtection="0">
      <alignment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13" borderId="2" applyProtection="0">
      <alignment/>
    </xf>
    <xf numFmtId="0" fontId="9" fillId="7" borderId="0" applyProtection="0">
      <alignment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42" fontId="9" fillId="0" borderId="0" applyProtection="0">
      <alignment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7" borderId="0" applyProtection="0">
      <alignment/>
    </xf>
    <xf numFmtId="0" fontId="9" fillId="0" borderId="0" applyProtection="0">
      <alignment/>
    </xf>
    <xf numFmtId="0" fontId="22" fillId="0" borderId="0" applyProtection="0">
      <alignment/>
    </xf>
    <xf numFmtId="0" fontId="19" fillId="0" borderId="3" applyProtection="0">
      <alignment/>
    </xf>
    <xf numFmtId="0" fontId="9" fillId="0" borderId="0" applyProtection="0">
      <alignment vertical="center"/>
    </xf>
    <xf numFmtId="0" fontId="9" fillId="2" borderId="0" applyProtection="0">
      <alignment/>
    </xf>
    <xf numFmtId="0" fontId="14" fillId="0" borderId="0" applyProtection="0">
      <alignment/>
    </xf>
    <xf numFmtId="0" fontId="9" fillId="0" borderId="0" applyProtection="0">
      <alignment vertical="center"/>
    </xf>
    <xf numFmtId="0" fontId="20" fillId="0" borderId="0" applyProtection="0">
      <alignment/>
    </xf>
    <xf numFmtId="0" fontId="9" fillId="0" borderId="0" applyProtection="0">
      <alignment vertical="center"/>
    </xf>
    <xf numFmtId="0" fontId="9" fillId="0" borderId="0" applyProtection="0">
      <alignment vertical="center"/>
    </xf>
    <xf numFmtId="43" fontId="9" fillId="0" borderId="0" applyProtection="0">
      <alignment/>
    </xf>
    <xf numFmtId="0" fontId="9" fillId="0" borderId="0" applyProtection="0">
      <alignment vertical="center"/>
    </xf>
    <xf numFmtId="0" fontId="16" fillId="0" borderId="0" applyProtection="0">
      <alignment/>
    </xf>
    <xf numFmtId="0" fontId="11" fillId="14" borderId="0" applyProtection="0">
      <alignment/>
    </xf>
    <xf numFmtId="0" fontId="9" fillId="9" borderId="0" applyProtection="0">
      <alignment/>
    </xf>
    <xf numFmtId="0" fontId="13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15" borderId="0" applyProtection="0">
      <alignment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12" fillId="0" borderId="4" applyProtection="0">
      <alignment/>
    </xf>
    <xf numFmtId="0" fontId="9" fillId="0" borderId="0" applyProtection="0">
      <alignment vertical="center"/>
    </xf>
    <xf numFmtId="0" fontId="13" fillId="0" borderId="0" applyProtection="0">
      <alignment/>
    </xf>
    <xf numFmtId="0" fontId="22" fillId="0" borderId="5" applyProtection="0">
      <alignment/>
    </xf>
    <xf numFmtId="9" fontId="9" fillId="0" borderId="0" applyProtection="0">
      <alignment/>
    </xf>
    <xf numFmtId="0" fontId="11" fillId="10" borderId="0" applyProtection="0">
      <alignment/>
    </xf>
    <xf numFmtId="0" fontId="9" fillId="0" borderId="0" applyProtection="0">
      <alignment vertical="center"/>
    </xf>
    <xf numFmtId="0" fontId="15" fillId="0" borderId="0" applyProtection="0">
      <alignment/>
    </xf>
    <xf numFmtId="0" fontId="9" fillId="5" borderId="0" applyProtection="0">
      <alignment/>
    </xf>
    <xf numFmtId="0" fontId="9" fillId="0" borderId="0" applyProtection="0">
      <alignment vertical="center"/>
    </xf>
    <xf numFmtId="41" fontId="9" fillId="0" borderId="0" applyProtection="0">
      <alignment/>
    </xf>
    <xf numFmtId="43" fontId="9" fillId="0" borderId="0" applyProtection="0">
      <alignment/>
    </xf>
    <xf numFmtId="0" fontId="9" fillId="9" borderId="0" applyProtection="0">
      <alignment/>
    </xf>
    <xf numFmtId="0" fontId="9" fillId="0" borderId="0" applyProtection="0">
      <alignment vertical="center"/>
    </xf>
    <xf numFmtId="0" fontId="25" fillId="0" borderId="0" applyProtection="0">
      <alignment/>
    </xf>
    <xf numFmtId="0" fontId="9" fillId="0" borderId="0" applyProtection="0">
      <alignment vertical="center"/>
    </xf>
    <xf numFmtId="0" fontId="9" fillId="16" borderId="0" applyProtection="0">
      <alignment/>
    </xf>
    <xf numFmtId="0" fontId="24" fillId="0" borderId="6" applyProtection="0">
      <alignment/>
    </xf>
    <xf numFmtId="0" fontId="11" fillId="9" borderId="0" applyProtection="0">
      <alignment/>
    </xf>
    <xf numFmtId="0" fontId="17" fillId="7" borderId="0" applyProtection="0">
      <alignment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23" fillId="17" borderId="7" applyProtection="0">
      <alignment/>
    </xf>
    <xf numFmtId="0" fontId="10" fillId="11" borderId="8" applyProtection="0">
      <alignment/>
    </xf>
    <xf numFmtId="0" fontId="21" fillId="0" borderId="6" applyProtection="0">
      <alignment/>
    </xf>
    <xf numFmtId="0" fontId="9" fillId="5" borderId="0" applyProtection="0">
      <alignment/>
    </xf>
    <xf numFmtId="0" fontId="11" fillId="5" borderId="0" applyProtection="0">
      <alignment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9" fontId="9" fillId="0" borderId="0" applyProtection="0">
      <alignment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4" fillId="0" borderId="0" xfId="0" applyNumberFormat="1" applyFont="1" applyFill="1" applyBorder="1" applyAlignment="1">
      <alignment horizontal="center" vertical="center" shrinkToFi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11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shrinkToFit="1"/>
    </xf>
    <xf numFmtId="0" fontId="5" fillId="0" borderId="11" xfId="0" applyNumberFormat="1" applyFont="1" applyFill="1" applyBorder="1" applyAlignment="1">
      <alignment horizontal="center" vertical="center" shrinkToFit="1"/>
    </xf>
    <xf numFmtId="0" fontId="6" fillId="11" borderId="10" xfId="0" applyNumberFormat="1" applyFont="1" applyFill="1" applyBorder="1" applyAlignment="1">
      <alignment horizontal="center" vertical="center" wrapText="1"/>
    </xf>
    <xf numFmtId="0" fontId="6" fillId="11" borderId="11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77" fontId="2" fillId="0" borderId="9" xfId="0" applyNumberFormat="1" applyFont="1" applyBorder="1" applyAlignment="1">
      <alignment horizontal="center"/>
    </xf>
    <xf numFmtId="176" fontId="2" fillId="0" borderId="9" xfId="0" applyNumberFormat="1" applyFont="1" applyBorder="1" applyAlignment="1">
      <alignment horizontal="center"/>
    </xf>
    <xf numFmtId="176" fontId="4" fillId="0" borderId="0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center" vertical="center" shrinkToFit="1"/>
    </xf>
    <xf numFmtId="176" fontId="7" fillId="0" borderId="0" xfId="0" applyNumberFormat="1" applyFont="1" applyFill="1" applyBorder="1" applyAlignment="1">
      <alignment horizontal="center" vertical="center" shrinkToFit="1"/>
    </xf>
    <xf numFmtId="0" fontId="6" fillId="11" borderId="12" xfId="0" applyNumberFormat="1" applyFont="1" applyFill="1" applyBorder="1" applyAlignment="1">
      <alignment horizontal="center" vertical="center" wrapText="1"/>
    </xf>
    <xf numFmtId="176" fontId="6" fillId="11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/>
    </xf>
    <xf numFmtId="176" fontId="2" fillId="0" borderId="9" xfId="0" applyNumberFormat="1" applyFont="1" applyFill="1" applyBorder="1" applyAlignment="1">
      <alignment horizontal="center"/>
    </xf>
    <xf numFmtId="176" fontId="5" fillId="0" borderId="0" xfId="0" applyNumberFormat="1" applyFont="1" applyFill="1" applyBorder="1" applyAlignment="1">
      <alignment horizontal="center" vertical="center" shrinkToFit="1"/>
    </xf>
    <xf numFmtId="0" fontId="5" fillId="0" borderId="12" xfId="0" applyNumberFormat="1" applyFont="1" applyFill="1" applyBorder="1" applyAlignment="1">
      <alignment horizontal="center" vertical="center" shrinkToFit="1"/>
    </xf>
    <xf numFmtId="176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176" fontId="5" fillId="0" borderId="15" xfId="0" applyNumberFormat="1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2" fillId="0" borderId="9" xfId="0" applyFont="1" applyFill="1" applyBorder="1" applyAlignment="1">
      <alignment horizontal="center"/>
    </xf>
    <xf numFmtId="176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176" fontId="3" fillId="0" borderId="0" xfId="0" applyNumberFormat="1" applyFont="1" applyAlignment="1">
      <alignment horizontal="center"/>
    </xf>
  </cellXfs>
  <cellStyles count="189">
    <cellStyle name="Normal" xfId="0"/>
    <cellStyle name="常规 4 3 4 2" xfId="15"/>
    <cellStyle name="常规 15" xfId="16"/>
    <cellStyle name="常规 20" xfId="17"/>
    <cellStyle name="常规 17" xfId="18"/>
    <cellStyle name="常规 22" xfId="19"/>
    <cellStyle name="常规 4 3 4" xfId="20"/>
    <cellStyle name="常规 5 6" xfId="21"/>
    <cellStyle name="常规 4 2 2 2 2" xfId="22"/>
    <cellStyle name="常规 13" xfId="23"/>
    <cellStyle name="常规 12" xfId="24"/>
    <cellStyle name="常规 4 3 3 2 2" xfId="25"/>
    <cellStyle name="常规 4 2 3" xfId="26"/>
    <cellStyle name="常规 6" xfId="27"/>
    <cellStyle name="常规 11" xfId="28"/>
    <cellStyle name="常规 16" xfId="29"/>
    <cellStyle name="常规 21" xfId="30"/>
    <cellStyle name="常规 4 2 3 4" xfId="31"/>
    <cellStyle name="常规 5 3 4" xfId="32"/>
    <cellStyle name="常规 4 4 2 2" xfId="33"/>
    <cellStyle name="常规 4 4 3" xfId="34"/>
    <cellStyle name="常规 5 3 3" xfId="35"/>
    <cellStyle name="常规 14" xfId="36"/>
    <cellStyle name="常规 4 5 2" xfId="37"/>
    <cellStyle name="常规 4 2 3 2" xfId="38"/>
    <cellStyle name="常规 4 3 2" xfId="39"/>
    <cellStyle name="常规 4 3 2 4" xfId="40"/>
    <cellStyle name="常规 4 5" xfId="41"/>
    <cellStyle name="常规 28 2" xfId="42"/>
    <cellStyle name="常规 33 2" xfId="43"/>
    <cellStyle name="常规 8 2" xfId="44"/>
    <cellStyle name="千位分隔 2" xfId="45"/>
    <cellStyle name="常规 4 2 3 2 2" xfId="46"/>
    <cellStyle name="常规 5 4" xfId="47"/>
    <cellStyle name="常规 21 2" xfId="48"/>
    <cellStyle name="常规 16 2" xfId="49"/>
    <cellStyle name="常规 5 2" xfId="50"/>
    <cellStyle name="常规 4 2 2 3" xfId="51"/>
    <cellStyle name="常规 26 2" xfId="52"/>
    <cellStyle name="常规 31 2" xfId="53"/>
    <cellStyle name="常规 5 3 2" xfId="54"/>
    <cellStyle name="常规 13 2" xfId="55"/>
    <cellStyle name="常规 4 6" xfId="56"/>
    <cellStyle name="常规 4 5 2 2" xfId="57"/>
    <cellStyle name="常规 4 3 2 2 2" xfId="58"/>
    <cellStyle name="常规 10" xfId="59"/>
    <cellStyle name="常规 4 2 4" xfId="60"/>
    <cellStyle name="常规 5 2 2" xfId="61"/>
    <cellStyle name="常规 4 3 5" xfId="62"/>
    <cellStyle name="常规 5 2 3" xfId="63"/>
    <cellStyle name="常规 4 3 6" xfId="64"/>
    <cellStyle name="常规 5 5" xfId="65"/>
    <cellStyle name="常规 29 2" xfId="66"/>
    <cellStyle name="常规 4 3 3" xfId="67"/>
    <cellStyle name="常规 4 3 3 3 2" xfId="68"/>
    <cellStyle name="常规 24" xfId="69"/>
    <cellStyle name="常规 19" xfId="70"/>
    <cellStyle name="常规 30" xfId="71"/>
    <cellStyle name="常规 25" xfId="72"/>
    <cellStyle name="常规 5 3" xfId="73"/>
    <cellStyle name="常规 4 3" xfId="74"/>
    <cellStyle name="常规 14 2" xfId="75"/>
    <cellStyle name="常规 4 2 3 3" xfId="76"/>
    <cellStyle name="常规 4 5 3" xfId="77"/>
    <cellStyle name="常规 4 4 3 2" xfId="78"/>
    <cellStyle name="常规 5 2 3 2" xfId="79"/>
    <cellStyle name="常规 29" xfId="80"/>
    <cellStyle name="常规 34" xfId="81"/>
    <cellStyle name="20% - 强调文字颜色 4" xfId="82"/>
    <cellStyle name="常规 2 2 3" xfId="83"/>
    <cellStyle name="强调文字颜色 4" xfId="84"/>
    <cellStyle name="40% - 强调文字颜色 3" xfId="85"/>
    <cellStyle name="输入" xfId="86"/>
    <cellStyle name="常规 4 2 6" xfId="87"/>
    <cellStyle name="常规 28" xfId="88"/>
    <cellStyle name="常规 33" xfId="89"/>
    <cellStyle name="20% - 强调文字颜色 3" xfId="90"/>
    <cellStyle name="常规 2 2 2" xfId="91"/>
    <cellStyle name="强调文字颜色 3" xfId="92"/>
    <cellStyle name="Currency" xfId="93"/>
    <cellStyle name="60% - 强调文字颜色 2" xfId="94"/>
    <cellStyle name="常规 4 8" xfId="95"/>
    <cellStyle name="常规 19 2" xfId="96"/>
    <cellStyle name="常规 24 2" xfId="97"/>
    <cellStyle name="强调文字颜色 2" xfId="98"/>
    <cellStyle name="常规 5 3 2 2" xfId="99"/>
    <cellStyle name="常规 5 2 4" xfId="100"/>
    <cellStyle name="60% - 强调文字颜色 1" xfId="101"/>
    <cellStyle name="60% - 强调文字颜色 4" xfId="102"/>
    <cellStyle name="常规 11 2" xfId="103"/>
    <cellStyle name="强调文字颜色 1" xfId="104"/>
    <cellStyle name="Percent" xfId="105"/>
    <cellStyle name="计算" xfId="106"/>
    <cellStyle name="常规 4 7" xfId="107"/>
    <cellStyle name="常规 4 2 4 2" xfId="108"/>
    <cellStyle name="适中" xfId="109"/>
    <cellStyle name="常规 4 3 2 2" xfId="110"/>
    <cellStyle name="好" xfId="111"/>
    <cellStyle name="60% - 强调文字颜色 3" xfId="112"/>
    <cellStyle name="常规 9" xfId="113"/>
    <cellStyle name="常规 12 2" xfId="114"/>
    <cellStyle name="常规 4 5 4" xfId="115"/>
    <cellStyle name="注释" xfId="116"/>
    <cellStyle name="40% - 强调文字颜色 2" xfId="117"/>
    <cellStyle name="常规 4 6 2" xfId="118"/>
    <cellStyle name="常规 4 2 5" xfId="119"/>
    <cellStyle name="常规 10 2" xfId="120"/>
    <cellStyle name="Currency [0]" xfId="121"/>
    <cellStyle name="常规 27" xfId="122"/>
    <cellStyle name="常规 32" xfId="123"/>
    <cellStyle name="20% - 强调文字颜色 2" xfId="124"/>
    <cellStyle name="常规 2 3" xfId="125"/>
    <cellStyle name="标题 4" xfId="126"/>
    <cellStyle name="链接单元格" xfId="127"/>
    <cellStyle name="常规 3" xfId="128"/>
    <cellStyle name="40% - 强调文字颜色 4" xfId="129"/>
    <cellStyle name="Followed Hyperlink" xfId="130"/>
    <cellStyle name="常规 5 3 3 2" xfId="131"/>
    <cellStyle name="标题" xfId="132"/>
    <cellStyle name="常规 9 2" xfId="133"/>
    <cellStyle name="常规 8" xfId="134"/>
    <cellStyle name="Comma" xfId="135"/>
    <cellStyle name="常规 4 5 3 2" xfId="136"/>
    <cellStyle name="警告文本" xfId="137"/>
    <cellStyle name="强调文字颜色 6" xfId="138"/>
    <cellStyle name="40% - 强调文字颜色 1" xfId="139"/>
    <cellStyle name="常规 7" xfId="140"/>
    <cellStyle name="常规 26" xfId="141"/>
    <cellStyle name="常规 31" xfId="142"/>
    <cellStyle name="20% - 强调文字颜色 1" xfId="143"/>
    <cellStyle name="常规 18 2" xfId="144"/>
    <cellStyle name="常规 23 2" xfId="145"/>
    <cellStyle name="汇总" xfId="146"/>
    <cellStyle name="常规 4 3 3 2" xfId="147"/>
    <cellStyle name="常规 2 2" xfId="148"/>
    <cellStyle name="标题 3" xfId="149"/>
    <cellStyle name="百分比 2 2" xfId="150"/>
    <cellStyle name="强调文字颜色 5" xfId="151"/>
    <cellStyle name="常规 4 3 3 3" xfId="152"/>
    <cellStyle name="Hyperlink" xfId="153"/>
    <cellStyle name="40% - 强调文字颜色 6" xfId="154"/>
    <cellStyle name="常规 4 2 2" xfId="155"/>
    <cellStyle name="Comma [0]" xfId="156"/>
    <cellStyle name="千位分隔 2 2" xfId="157"/>
    <cellStyle name="40% - 强调文字颜色 5" xfId="158"/>
    <cellStyle name="常规 4 2 3 3 2" xfId="159"/>
    <cellStyle name="解释性文本" xfId="160"/>
    <cellStyle name="常规 2 2 2 2" xfId="161"/>
    <cellStyle name="20% - 强调文字颜色 5" xfId="162"/>
    <cellStyle name="标题 1" xfId="163"/>
    <cellStyle name="60% - 强调文字颜色 5" xfId="164"/>
    <cellStyle name="差" xfId="165"/>
    <cellStyle name="常规 4 4 4" xfId="166"/>
    <cellStyle name="常规 18" xfId="167"/>
    <cellStyle name="常规 23" xfId="168"/>
    <cellStyle name="检查单元格" xfId="169"/>
    <cellStyle name="输出" xfId="170"/>
    <cellStyle name="标题 2" xfId="171"/>
    <cellStyle name="20% - 强调文字颜色 6" xfId="172"/>
    <cellStyle name="60% - 强调文字颜色 6" xfId="173"/>
    <cellStyle name="常规 32 2" xfId="174"/>
    <cellStyle name="常规 27 2" xfId="175"/>
    <cellStyle name="常规 5 5 2" xfId="176"/>
    <cellStyle name="常规 4 3 2 3" xfId="177"/>
    <cellStyle name="常规 3 2" xfId="178"/>
    <cellStyle name="常规 22 2" xfId="179"/>
    <cellStyle name="常规 17 2" xfId="180"/>
    <cellStyle name="常规 2" xfId="181"/>
    <cellStyle name="常规 5" xfId="182"/>
    <cellStyle name="常规 4 2 2 3 2" xfId="183"/>
    <cellStyle name="常规 30 2" xfId="184"/>
    <cellStyle name="常规 25 2" xfId="185"/>
    <cellStyle name="百分比 2" xfId="186"/>
    <cellStyle name="常规 4 4 2" xfId="187"/>
    <cellStyle name="常规 4 3 3 4" xfId="188"/>
    <cellStyle name="常规 6 2" xfId="189"/>
    <cellStyle name="常规 4 2 2 2" xfId="190"/>
    <cellStyle name="常规 5 4 2" xfId="191"/>
    <cellStyle name="常规 4" xfId="192"/>
    <cellStyle name="常规 4 3 5 2" xfId="193"/>
    <cellStyle name="常规 5 2 2 2" xfId="194"/>
    <cellStyle name="常规 4 2 2 4" xfId="195"/>
    <cellStyle name="常规 20 2" xfId="196"/>
    <cellStyle name="常规 15 2" xfId="197"/>
    <cellStyle name="常规 4 4" xfId="198"/>
    <cellStyle name="常规 4 3 2 3 2" xfId="199"/>
    <cellStyle name="常规 4 7 2" xfId="200"/>
    <cellStyle name="常规 4 2 5 2" xfId="201"/>
    <cellStyle name="常规 4 2" xfId="2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3"/>
  <sheetViews>
    <sheetView tabSelected="1" zoomScale="145" zoomScaleNormal="145" zoomScaleSheetLayoutView="100" workbookViewId="0" topLeftCell="A1">
      <pane ySplit="6" topLeftCell="A99" activePane="bottomLeft" state="frozen"/>
      <selection pane="bottomLeft" activeCell="N101" sqref="N101"/>
    </sheetView>
  </sheetViews>
  <sheetFormatPr defaultColWidth="8.8515625" defaultRowHeight="14.25" customHeight="1"/>
  <cols>
    <col min="1" max="1" width="4.57421875" style="3" customWidth="1"/>
    <col min="2" max="2" width="11.7109375" style="3" customWidth="1"/>
    <col min="3" max="3" width="6.421875" style="3" customWidth="1"/>
    <col min="4" max="4" width="6.7109375" style="3" customWidth="1"/>
    <col min="5" max="5" width="6.421875" style="3" customWidth="1"/>
    <col min="6" max="6" width="7.28125" style="3" customWidth="1"/>
    <col min="7" max="7" width="8.421875" style="4" customWidth="1"/>
    <col min="8" max="8" width="7.57421875" style="3" customWidth="1"/>
    <col min="9" max="9" width="9.57421875" style="3" customWidth="1"/>
    <col min="10" max="10" width="5.421875" style="3" customWidth="1"/>
    <col min="11" max="11" width="4.8515625" style="3" customWidth="1"/>
    <col min="12" max="12" width="5.421875" style="3" customWidth="1"/>
    <col min="13" max="13" width="7.421875" style="3" customWidth="1"/>
    <col min="14" max="14" width="8.7109375" style="4" customWidth="1"/>
    <col min="15" max="15" width="8.8515625" style="3" customWidth="1"/>
    <col min="16" max="16" width="8.421875" style="4" customWidth="1"/>
    <col min="17" max="18" width="8.421875" style="3" customWidth="1"/>
    <col min="19" max="16384" width="8.8515625" style="3" customWidth="1"/>
  </cols>
  <sheetData>
    <row r="1" ht="14.25" customHeight="1">
      <c r="A1" s="3" t="s">
        <v>0</v>
      </c>
    </row>
    <row r="2" spans="1:18" ht="30" customHeight="1">
      <c r="A2" s="5" t="s">
        <v>1</v>
      </c>
      <c r="B2" s="5"/>
      <c r="C2" s="5"/>
      <c r="D2" s="5"/>
      <c r="E2" s="5"/>
      <c r="F2" s="5"/>
      <c r="G2" s="16"/>
      <c r="H2" s="16"/>
      <c r="I2" s="16"/>
      <c r="J2" s="5"/>
      <c r="K2" s="5"/>
      <c r="L2" s="5"/>
      <c r="M2" s="16"/>
      <c r="N2" s="16"/>
      <c r="O2" s="16"/>
      <c r="P2" s="16"/>
      <c r="Q2" s="16"/>
      <c r="R2" s="16"/>
    </row>
    <row r="3" spans="1:18" ht="30" customHeight="1">
      <c r="A3" s="5"/>
      <c r="B3" s="5"/>
      <c r="C3" s="5"/>
      <c r="D3" s="5"/>
      <c r="E3" s="5"/>
      <c r="F3" s="17"/>
      <c r="G3" s="18"/>
      <c r="H3" s="18"/>
      <c r="I3" s="18"/>
      <c r="J3" s="23" t="s">
        <v>2</v>
      </c>
      <c r="K3" s="23"/>
      <c r="L3" s="23"/>
      <c r="M3" s="23"/>
      <c r="N3" s="23"/>
      <c r="O3" s="23"/>
      <c r="P3" s="23"/>
      <c r="Q3" s="23"/>
      <c r="R3" s="23"/>
    </row>
    <row r="4" spans="1:18" ht="30" customHeight="1">
      <c r="A4" s="6" t="s">
        <v>3</v>
      </c>
      <c r="B4" s="7" t="s">
        <v>4</v>
      </c>
      <c r="C4" s="8" t="s">
        <v>5</v>
      </c>
      <c r="D4" s="9"/>
      <c r="E4" s="9"/>
      <c r="F4" s="9"/>
      <c r="G4" s="9"/>
      <c r="H4" s="9"/>
      <c r="I4" s="24"/>
      <c r="J4" s="25" t="s">
        <v>6</v>
      </c>
      <c r="K4" s="25"/>
      <c r="L4" s="25"/>
      <c r="M4" s="25"/>
      <c r="N4" s="27" t="s">
        <v>7</v>
      </c>
      <c r="O4" s="28" t="s">
        <v>8</v>
      </c>
      <c r="P4" s="25" t="s">
        <v>9</v>
      </c>
      <c r="Q4" s="25"/>
      <c r="R4" s="25"/>
    </row>
    <row r="5" spans="1:18" ht="24.75" customHeight="1">
      <c r="A5" s="6"/>
      <c r="B5" s="7"/>
      <c r="C5" s="10" t="s">
        <v>10</v>
      </c>
      <c r="D5" s="11"/>
      <c r="E5" s="11"/>
      <c r="F5" s="19"/>
      <c r="G5" s="20" t="s">
        <v>11</v>
      </c>
      <c r="H5" s="20" t="s">
        <v>12</v>
      </c>
      <c r="I5" s="20" t="s">
        <v>13</v>
      </c>
      <c r="J5" s="26" t="s">
        <v>10</v>
      </c>
      <c r="K5" s="26"/>
      <c r="L5" s="26"/>
      <c r="M5" s="27" t="s">
        <v>13</v>
      </c>
      <c r="N5" s="29"/>
      <c r="O5" s="28"/>
      <c r="P5" s="25" t="s">
        <v>14</v>
      </c>
      <c r="Q5" s="25" t="s">
        <v>15</v>
      </c>
      <c r="R5" s="31" t="s">
        <v>16</v>
      </c>
    </row>
    <row r="6" spans="1:18" ht="31.5">
      <c r="A6" s="6"/>
      <c r="B6" s="7"/>
      <c r="C6" s="7" t="s">
        <v>11</v>
      </c>
      <c r="D6" s="7" t="s">
        <v>17</v>
      </c>
      <c r="E6" s="7" t="s">
        <v>18</v>
      </c>
      <c r="F6" s="7" t="s">
        <v>19</v>
      </c>
      <c r="G6" s="20"/>
      <c r="H6" s="20"/>
      <c r="I6" s="20"/>
      <c r="J6" s="26" t="s">
        <v>11</v>
      </c>
      <c r="K6" s="26" t="s">
        <v>18</v>
      </c>
      <c r="L6" s="6" t="s">
        <v>19</v>
      </c>
      <c r="M6" s="30"/>
      <c r="N6" s="30"/>
      <c r="O6" s="28"/>
      <c r="P6" s="25"/>
      <c r="Q6" s="25"/>
      <c r="R6" s="32"/>
    </row>
    <row r="7" spans="1:18" s="1" customFormat="1" ht="14.25" customHeight="1">
      <c r="A7" s="12"/>
      <c r="B7" s="12" t="s">
        <v>20</v>
      </c>
      <c r="C7" s="12">
        <f aca="true" t="shared" si="0" ref="C7:C17">E7+F7</f>
        <v>307.16999999999996</v>
      </c>
      <c r="D7" s="12">
        <f>D8+D15+D19+D26+D35+D45+D55+D59+D66+D74+D85+D92+D101+D105+D106+D107+D112</f>
        <v>19</v>
      </c>
      <c r="E7" s="12">
        <f aca="true" t="shared" si="1" ref="E7:L7">E8+E15+E19+E26+E35+E45+E55+E59+E66+E74+E85+E92+E101+E105+E106+E107+E112</f>
        <v>187.73999999999998</v>
      </c>
      <c r="F7" s="12">
        <f t="shared" si="1"/>
        <v>119.43</v>
      </c>
      <c r="G7" s="15">
        <f t="shared" si="1"/>
        <v>497349.2740000001</v>
      </c>
      <c r="H7" s="12">
        <f t="shared" si="1"/>
        <v>338131</v>
      </c>
      <c r="I7" s="15">
        <f t="shared" si="1"/>
        <v>159218.27400000003</v>
      </c>
      <c r="J7" s="12">
        <v>42</v>
      </c>
      <c r="K7" s="12">
        <f t="shared" si="1"/>
        <v>12</v>
      </c>
      <c r="L7" s="12">
        <f t="shared" si="1"/>
        <v>29.999999999999996</v>
      </c>
      <c r="M7" s="12">
        <f aca="true" t="shared" si="2" ref="M7:R7">M8+M15+M19+M26+M35+M45+M55+M59+M66+M74+M85+M92+M101+M105+M106+M107+M112</f>
        <v>18900</v>
      </c>
      <c r="N7" s="15">
        <v>517431</v>
      </c>
      <c r="O7" s="12">
        <f t="shared" si="2"/>
        <v>143799</v>
      </c>
      <c r="P7" s="15">
        <f t="shared" si="2"/>
        <v>372450.1766</v>
      </c>
      <c r="Q7" s="12">
        <f t="shared" si="2"/>
        <v>194332</v>
      </c>
      <c r="R7" s="15">
        <f t="shared" si="2"/>
        <v>178118.17660000004</v>
      </c>
    </row>
    <row r="8" spans="1:18" s="1" customFormat="1" ht="14.25" customHeight="1">
      <c r="A8" s="12"/>
      <c r="B8" s="12" t="s">
        <v>21</v>
      </c>
      <c r="C8" s="12">
        <f t="shared" si="0"/>
        <v>9</v>
      </c>
      <c r="D8" s="13"/>
      <c r="E8" s="12">
        <f>SUM(E9:E14)</f>
        <v>4.4</v>
      </c>
      <c r="F8" s="12">
        <f>SUM(F9:F14)</f>
        <v>4.6</v>
      </c>
      <c r="G8" s="15">
        <f>SUM(G9:G14)</f>
        <v>13850.204000000002</v>
      </c>
      <c r="H8" s="12">
        <f>SUM(H9:H14)</f>
        <v>9375</v>
      </c>
      <c r="I8" s="15">
        <f>SUM(I9:I14)</f>
        <v>4475.204000000001</v>
      </c>
      <c r="J8" s="12"/>
      <c r="K8" s="12"/>
      <c r="L8" s="12"/>
      <c r="M8" s="12"/>
      <c r="N8" s="15">
        <f>SUM(N9:N14)</f>
        <v>13850.204000000002</v>
      </c>
      <c r="O8" s="12">
        <f>SUM(O9:O14)</f>
        <v>2285</v>
      </c>
      <c r="P8" s="15">
        <f>SUM(P9:P14)</f>
        <v>11565.204000000002</v>
      </c>
      <c r="Q8" s="12">
        <f>SUM(Q9:Q14)</f>
        <v>7090</v>
      </c>
      <c r="R8" s="15">
        <f>SUM(R9:R14)</f>
        <v>4475.204000000001</v>
      </c>
    </row>
    <row r="9" spans="1:18" s="2" customFormat="1" ht="14.25" customHeight="1">
      <c r="A9" s="13">
        <v>1</v>
      </c>
      <c r="B9" s="13" t="s">
        <v>22</v>
      </c>
      <c r="C9" s="13">
        <f t="shared" si="0"/>
        <v>0.67</v>
      </c>
      <c r="D9" s="13"/>
      <c r="E9" s="13"/>
      <c r="F9" s="13">
        <v>0.67</v>
      </c>
      <c r="G9" s="21">
        <f aca="true" t="shared" si="3" ref="G9:G14">E9*1874.18+F9*1218.22</f>
        <v>816.2074000000001</v>
      </c>
      <c r="H9" s="13">
        <v>552</v>
      </c>
      <c r="I9" s="21">
        <f aca="true" t="shared" si="4" ref="I9:I14">G9-H9</f>
        <v>264.2074000000001</v>
      </c>
      <c r="J9" s="13"/>
      <c r="K9" s="13"/>
      <c r="L9" s="13"/>
      <c r="M9" s="13"/>
      <c r="N9" s="21">
        <f aca="true" t="shared" si="5" ref="N9:N14">G9+M9</f>
        <v>816.2074000000001</v>
      </c>
      <c r="O9" s="13"/>
      <c r="P9" s="21">
        <f aca="true" t="shared" si="6" ref="P9:P14">Q9+R9</f>
        <v>816.2074000000001</v>
      </c>
      <c r="Q9" s="13">
        <f>H9-O9</f>
        <v>552</v>
      </c>
      <c r="R9" s="21">
        <f>I9+M9</f>
        <v>264.2074000000001</v>
      </c>
    </row>
    <row r="10" spans="1:18" s="2" customFormat="1" ht="14.25" customHeight="1">
      <c r="A10" s="13">
        <v>2</v>
      </c>
      <c r="B10" s="13" t="s">
        <v>23</v>
      </c>
      <c r="C10" s="13">
        <f t="shared" si="0"/>
        <v>0.61</v>
      </c>
      <c r="D10" s="13"/>
      <c r="E10" s="13"/>
      <c r="F10" s="13">
        <v>0.61</v>
      </c>
      <c r="G10" s="21">
        <f t="shared" si="3"/>
        <v>743.1142</v>
      </c>
      <c r="H10" s="13">
        <v>503</v>
      </c>
      <c r="I10" s="21">
        <f t="shared" si="4"/>
        <v>240.11419999999998</v>
      </c>
      <c r="J10" s="13"/>
      <c r="K10" s="13"/>
      <c r="L10" s="13"/>
      <c r="M10" s="13"/>
      <c r="N10" s="21">
        <f t="shared" si="5"/>
        <v>743.1142</v>
      </c>
      <c r="O10" s="13"/>
      <c r="P10" s="21">
        <f t="shared" si="6"/>
        <v>743.1142</v>
      </c>
      <c r="Q10" s="13">
        <f aca="true" t="shared" si="7" ref="Q10:Q41">H10-O10</f>
        <v>503</v>
      </c>
      <c r="R10" s="21">
        <f>I10+M10</f>
        <v>240.11419999999998</v>
      </c>
    </row>
    <row r="11" spans="1:18" s="2" customFormat="1" ht="14.25" customHeight="1">
      <c r="A11" s="13">
        <v>3</v>
      </c>
      <c r="B11" s="13" t="s">
        <v>24</v>
      </c>
      <c r="C11" s="13">
        <f t="shared" si="0"/>
        <v>2.22</v>
      </c>
      <c r="D11" s="13"/>
      <c r="E11" s="13">
        <v>1.35</v>
      </c>
      <c r="F11" s="13">
        <v>0.87</v>
      </c>
      <c r="G11" s="21">
        <f t="shared" si="3"/>
        <v>3589.9944</v>
      </c>
      <c r="H11" s="13">
        <v>2430</v>
      </c>
      <c r="I11" s="21">
        <f t="shared" si="4"/>
        <v>1159.9944</v>
      </c>
      <c r="J11" s="13"/>
      <c r="K11" s="13"/>
      <c r="L11" s="13"/>
      <c r="M11" s="13"/>
      <c r="N11" s="21">
        <f t="shared" si="5"/>
        <v>3589.9944</v>
      </c>
      <c r="O11" s="13"/>
      <c r="P11" s="21">
        <f t="shared" si="6"/>
        <v>3589.9944</v>
      </c>
      <c r="Q11" s="13">
        <f t="shared" si="7"/>
        <v>2430</v>
      </c>
      <c r="R11" s="21">
        <f aca="true" t="shared" si="8" ref="R11:R42">I11+M11</f>
        <v>1159.9944</v>
      </c>
    </row>
    <row r="12" spans="1:18" s="2" customFormat="1" ht="14.25" customHeight="1">
      <c r="A12" s="13">
        <v>4</v>
      </c>
      <c r="B12" s="13" t="s">
        <v>25</v>
      </c>
      <c r="C12" s="13">
        <f t="shared" si="0"/>
        <v>1</v>
      </c>
      <c r="D12" s="13"/>
      <c r="E12" s="13">
        <v>0.3</v>
      </c>
      <c r="F12" s="13">
        <v>0.7</v>
      </c>
      <c r="G12" s="21">
        <f t="shared" si="3"/>
        <v>1415.008</v>
      </c>
      <c r="H12" s="13">
        <v>958</v>
      </c>
      <c r="I12" s="21">
        <f t="shared" si="4"/>
        <v>457.00800000000004</v>
      </c>
      <c r="J12" s="13"/>
      <c r="K12" s="13"/>
      <c r="L12" s="13"/>
      <c r="M12" s="13"/>
      <c r="N12" s="21">
        <f t="shared" si="5"/>
        <v>1415.008</v>
      </c>
      <c r="O12" s="13"/>
      <c r="P12" s="21">
        <f t="shared" si="6"/>
        <v>1415.008</v>
      </c>
      <c r="Q12" s="13">
        <f t="shared" si="7"/>
        <v>958</v>
      </c>
      <c r="R12" s="21">
        <f t="shared" si="8"/>
        <v>457.00800000000004</v>
      </c>
    </row>
    <row r="13" spans="1:18" s="2" customFormat="1" ht="14.25" customHeight="1">
      <c r="A13" s="13">
        <v>5</v>
      </c>
      <c r="B13" s="13" t="s">
        <v>26</v>
      </c>
      <c r="C13" s="13">
        <f t="shared" si="0"/>
        <v>1.75</v>
      </c>
      <c r="D13" s="13"/>
      <c r="E13" s="13"/>
      <c r="F13" s="13">
        <v>1.75</v>
      </c>
      <c r="G13" s="21">
        <f t="shared" si="3"/>
        <v>2131.885</v>
      </c>
      <c r="H13" s="13">
        <v>1443</v>
      </c>
      <c r="I13" s="21">
        <f t="shared" si="4"/>
        <v>688.8850000000002</v>
      </c>
      <c r="J13" s="13"/>
      <c r="K13" s="13"/>
      <c r="L13" s="13"/>
      <c r="M13" s="13"/>
      <c r="N13" s="21">
        <f t="shared" si="5"/>
        <v>2131.885</v>
      </c>
      <c r="O13" s="13"/>
      <c r="P13" s="21">
        <f t="shared" si="6"/>
        <v>2131.885</v>
      </c>
      <c r="Q13" s="13">
        <f t="shared" si="7"/>
        <v>1443</v>
      </c>
      <c r="R13" s="21">
        <f t="shared" si="8"/>
        <v>688.8850000000002</v>
      </c>
    </row>
    <row r="14" spans="1:18" s="2" customFormat="1" ht="14.25" customHeight="1">
      <c r="A14" s="13">
        <v>6</v>
      </c>
      <c r="B14" s="13" t="s">
        <v>27</v>
      </c>
      <c r="C14" s="13">
        <f t="shared" si="0"/>
        <v>2.75</v>
      </c>
      <c r="D14" s="13"/>
      <c r="E14" s="13">
        <v>2.75</v>
      </c>
      <c r="F14" s="13"/>
      <c r="G14" s="21">
        <f t="shared" si="3"/>
        <v>5153.995</v>
      </c>
      <c r="H14" s="13">
        <v>3489</v>
      </c>
      <c r="I14" s="21">
        <f t="shared" si="4"/>
        <v>1664.995</v>
      </c>
      <c r="J14" s="13"/>
      <c r="K14" s="13"/>
      <c r="L14" s="13"/>
      <c r="M14" s="13"/>
      <c r="N14" s="21">
        <f t="shared" si="5"/>
        <v>5153.995</v>
      </c>
      <c r="O14" s="13">
        <v>2285</v>
      </c>
      <c r="P14" s="21">
        <f t="shared" si="6"/>
        <v>2868.995</v>
      </c>
      <c r="Q14" s="13">
        <f t="shared" si="7"/>
        <v>1204</v>
      </c>
      <c r="R14" s="21">
        <f t="shared" si="8"/>
        <v>1664.995</v>
      </c>
    </row>
    <row r="15" spans="1:18" s="1" customFormat="1" ht="14.25" customHeight="1">
      <c r="A15" s="12"/>
      <c r="B15" s="12" t="s">
        <v>28</v>
      </c>
      <c r="C15" s="14">
        <f>SUM(C16:C18)</f>
        <v>6.14</v>
      </c>
      <c r="D15" s="15"/>
      <c r="E15" s="14">
        <f>SUM(E16:E18)</f>
        <v>2.1500000000000004</v>
      </c>
      <c r="F15" s="14">
        <f>SUM(F16:F18)</f>
        <v>3.99</v>
      </c>
      <c r="G15" s="15">
        <f>SUM(G16:G18)</f>
        <v>8890.184799999999</v>
      </c>
      <c r="H15" s="15">
        <f>SUM(H16:H18)</f>
        <v>6048</v>
      </c>
      <c r="I15" s="15">
        <f>SUM(I16:I18)</f>
        <v>2842.1848</v>
      </c>
      <c r="J15" s="15"/>
      <c r="K15" s="15"/>
      <c r="L15" s="15"/>
      <c r="M15" s="15"/>
      <c r="N15" s="15">
        <f aca="true" t="shared" si="9" ref="J15:R15">SUM(N16:N18)</f>
        <v>8890.184799999999</v>
      </c>
      <c r="O15" s="15"/>
      <c r="P15" s="15">
        <f t="shared" si="9"/>
        <v>8890.184799999999</v>
      </c>
      <c r="Q15" s="15">
        <f t="shared" si="9"/>
        <v>6048</v>
      </c>
      <c r="R15" s="15">
        <f t="shared" si="9"/>
        <v>2842.1848</v>
      </c>
    </row>
    <row r="16" spans="1:18" s="2" customFormat="1" ht="14.25" customHeight="1">
      <c r="A16" s="13">
        <v>7</v>
      </c>
      <c r="B16" s="13" t="s">
        <v>29</v>
      </c>
      <c r="C16" s="13">
        <f t="shared" si="0"/>
        <v>2.8</v>
      </c>
      <c r="D16" s="13"/>
      <c r="E16" s="13">
        <v>1.35</v>
      </c>
      <c r="F16" s="13">
        <v>1.45</v>
      </c>
      <c r="G16" s="21">
        <f>E16*1874.18+F16*1218.22</f>
        <v>4296.562</v>
      </c>
      <c r="H16" s="13">
        <v>2908</v>
      </c>
      <c r="I16" s="21">
        <f>G16-H16</f>
        <v>1388.562</v>
      </c>
      <c r="J16" s="13"/>
      <c r="K16" s="13"/>
      <c r="L16" s="13"/>
      <c r="M16" s="13"/>
      <c r="N16" s="21">
        <f>G16+M16</f>
        <v>4296.562</v>
      </c>
      <c r="O16" s="13"/>
      <c r="P16" s="21">
        <f>Q16+R16</f>
        <v>4296.562</v>
      </c>
      <c r="Q16" s="13">
        <f>H16-O16</f>
        <v>2908</v>
      </c>
      <c r="R16" s="21">
        <f>I16+M16</f>
        <v>1388.562</v>
      </c>
    </row>
    <row r="17" spans="1:18" s="2" customFormat="1" ht="14.25" customHeight="1">
      <c r="A17" s="13">
        <v>8</v>
      </c>
      <c r="B17" s="13" t="s">
        <v>30</v>
      </c>
      <c r="C17" s="13">
        <f t="shared" si="0"/>
        <v>2.54</v>
      </c>
      <c r="D17" s="13"/>
      <c r="E17" s="13"/>
      <c r="F17" s="13">
        <v>2.54</v>
      </c>
      <c r="G17" s="21">
        <f>E17*1874.18+F17*1218.22</f>
        <v>3094.2788</v>
      </c>
      <c r="H17" s="13">
        <v>2125</v>
      </c>
      <c r="I17" s="21">
        <f>G17-H17</f>
        <v>969.2788</v>
      </c>
      <c r="J17" s="13"/>
      <c r="K17" s="13"/>
      <c r="L17" s="13"/>
      <c r="M17" s="13"/>
      <c r="N17" s="21">
        <f>G17+M17</f>
        <v>3094.2788</v>
      </c>
      <c r="O17" s="13"/>
      <c r="P17" s="21">
        <f>Q17+R17</f>
        <v>3094.2788</v>
      </c>
      <c r="Q17" s="13">
        <f>H17-O17</f>
        <v>2125</v>
      </c>
      <c r="R17" s="21">
        <f>I17+M17</f>
        <v>969.2788</v>
      </c>
    </row>
    <row r="18" spans="1:18" s="2" customFormat="1" ht="14.25" customHeight="1">
      <c r="A18" s="13">
        <v>9</v>
      </c>
      <c r="B18" s="13" t="s">
        <v>31</v>
      </c>
      <c r="C18" s="13">
        <v>0.8</v>
      </c>
      <c r="D18" s="13"/>
      <c r="E18" s="13">
        <v>0.8</v>
      </c>
      <c r="F18" s="13"/>
      <c r="G18" s="21">
        <f>E18*1874.18+F18*1218.22</f>
        <v>1499.344</v>
      </c>
      <c r="H18" s="13">
        <v>1015</v>
      </c>
      <c r="I18" s="21">
        <f>G18-H18</f>
        <v>484.34400000000005</v>
      </c>
      <c r="J18" s="13"/>
      <c r="K18" s="13"/>
      <c r="L18" s="13"/>
      <c r="M18" s="13"/>
      <c r="N18" s="21">
        <f>G18+M18</f>
        <v>1499.344</v>
      </c>
      <c r="O18" s="13"/>
      <c r="P18" s="21">
        <f>Q18+R18</f>
        <v>1499.344</v>
      </c>
      <c r="Q18" s="13">
        <f>H18-O18</f>
        <v>1015</v>
      </c>
      <c r="R18" s="21">
        <f>I18+M18</f>
        <v>484.34400000000005</v>
      </c>
    </row>
    <row r="19" spans="1:18" s="1" customFormat="1" ht="14.25" customHeight="1">
      <c r="A19" s="12"/>
      <c r="B19" s="12" t="s">
        <v>32</v>
      </c>
      <c r="C19" s="14">
        <f aca="true" t="shared" si="10" ref="C19:I19">SUM(C20:C25)</f>
        <v>15.36</v>
      </c>
      <c r="D19" s="14">
        <f t="shared" si="10"/>
        <v>2.5</v>
      </c>
      <c r="E19" s="14">
        <f t="shared" si="10"/>
        <v>7.0600000000000005</v>
      </c>
      <c r="F19" s="14">
        <f t="shared" si="10"/>
        <v>8.3</v>
      </c>
      <c r="G19" s="15">
        <f t="shared" si="10"/>
        <v>23342.936800000003</v>
      </c>
      <c r="H19" s="15">
        <f t="shared" si="10"/>
        <v>16027</v>
      </c>
      <c r="I19" s="15">
        <f t="shared" si="10"/>
        <v>7315.936800000001</v>
      </c>
      <c r="J19" s="12"/>
      <c r="K19" s="12"/>
      <c r="L19" s="12"/>
      <c r="M19" s="12"/>
      <c r="N19" s="15">
        <f>SUM(N20:N25)</f>
        <v>23342.936800000003</v>
      </c>
      <c r="O19" s="15"/>
      <c r="P19" s="15">
        <f>SUM(P20:P25)</f>
        <v>23342.936800000003</v>
      </c>
      <c r="Q19" s="15">
        <f>SUM(Q20:Q25)</f>
        <v>16027</v>
      </c>
      <c r="R19" s="15">
        <f>SUM(R20:R25)</f>
        <v>7315.936800000001</v>
      </c>
    </row>
    <row r="20" spans="1:18" s="2" customFormat="1" ht="14.25" customHeight="1">
      <c r="A20" s="13">
        <v>10</v>
      </c>
      <c r="B20" s="13" t="s">
        <v>33</v>
      </c>
      <c r="C20" s="13">
        <f aca="true" t="shared" si="11" ref="C19:C27">E20+F20</f>
        <v>0.8</v>
      </c>
      <c r="D20" s="13"/>
      <c r="E20" s="13"/>
      <c r="F20" s="13">
        <v>0.8</v>
      </c>
      <c r="G20" s="21">
        <f aca="true" t="shared" si="12" ref="G20:G25">E20*1874.18+F20*1218.22</f>
        <v>974.576</v>
      </c>
      <c r="H20" s="13">
        <v>669</v>
      </c>
      <c r="I20" s="21">
        <f aca="true" t="shared" si="13" ref="I20:I25">G20-H20</f>
        <v>305.576</v>
      </c>
      <c r="J20" s="13"/>
      <c r="K20" s="13"/>
      <c r="L20" s="13"/>
      <c r="M20" s="13"/>
      <c r="N20" s="21">
        <f aca="true" t="shared" si="14" ref="N20:N25">H20+I20+M20</f>
        <v>974.576</v>
      </c>
      <c r="O20" s="13"/>
      <c r="P20" s="21">
        <f aca="true" t="shared" si="15" ref="P20:P25">Q20+R20</f>
        <v>974.576</v>
      </c>
      <c r="Q20" s="13">
        <f aca="true" t="shared" si="16" ref="Q20:Q25">H20-O20</f>
        <v>669</v>
      </c>
      <c r="R20" s="21">
        <f aca="true" t="shared" si="17" ref="R20:R25">I20+M20</f>
        <v>305.576</v>
      </c>
    </row>
    <row r="21" spans="1:18" s="2" customFormat="1" ht="14.25" customHeight="1">
      <c r="A21" s="13">
        <v>11</v>
      </c>
      <c r="B21" s="13" t="s">
        <v>34</v>
      </c>
      <c r="C21" s="13">
        <f t="shared" si="11"/>
        <v>4.5</v>
      </c>
      <c r="D21" s="13">
        <v>0.5</v>
      </c>
      <c r="E21" s="13">
        <v>1.5</v>
      </c>
      <c r="F21" s="13">
        <v>3</v>
      </c>
      <c r="G21" s="21">
        <f t="shared" si="12"/>
        <v>6465.93</v>
      </c>
      <c r="H21" s="13">
        <v>4440</v>
      </c>
      <c r="I21" s="21">
        <f t="shared" si="13"/>
        <v>2025.9300000000003</v>
      </c>
      <c r="J21" s="13"/>
      <c r="K21" s="13"/>
      <c r="L21" s="13"/>
      <c r="M21" s="13"/>
      <c r="N21" s="21">
        <f t="shared" si="14"/>
        <v>6465.93</v>
      </c>
      <c r="O21" s="13"/>
      <c r="P21" s="21">
        <f t="shared" si="15"/>
        <v>6465.93</v>
      </c>
      <c r="Q21" s="13">
        <f t="shared" si="16"/>
        <v>4440</v>
      </c>
      <c r="R21" s="21">
        <f t="shared" si="17"/>
        <v>2025.9300000000003</v>
      </c>
    </row>
    <row r="22" spans="1:18" s="2" customFormat="1" ht="14.25" customHeight="1">
      <c r="A22" s="13">
        <v>12</v>
      </c>
      <c r="B22" s="13" t="s">
        <v>35</v>
      </c>
      <c r="C22" s="13">
        <f t="shared" si="11"/>
        <v>3.06</v>
      </c>
      <c r="D22" s="13">
        <v>1</v>
      </c>
      <c r="E22" s="13">
        <v>1.36</v>
      </c>
      <c r="F22" s="13">
        <v>1.7</v>
      </c>
      <c r="G22" s="21">
        <f t="shared" si="12"/>
        <v>4619.8588</v>
      </c>
      <c r="H22" s="13">
        <v>3172</v>
      </c>
      <c r="I22" s="21">
        <f t="shared" si="13"/>
        <v>1447.8588</v>
      </c>
      <c r="J22" s="13"/>
      <c r="K22" s="13"/>
      <c r="L22" s="13"/>
      <c r="M22" s="13"/>
      <c r="N22" s="21">
        <f t="shared" si="14"/>
        <v>4619.8588</v>
      </c>
      <c r="O22" s="13"/>
      <c r="P22" s="21">
        <f t="shared" si="15"/>
        <v>4619.8588</v>
      </c>
      <c r="Q22" s="13">
        <f t="shared" si="16"/>
        <v>3172</v>
      </c>
      <c r="R22" s="21">
        <f t="shared" si="17"/>
        <v>1447.8588</v>
      </c>
    </row>
    <row r="23" spans="1:18" s="2" customFormat="1" ht="14.25" customHeight="1">
      <c r="A23" s="13">
        <v>13</v>
      </c>
      <c r="B23" s="13" t="s">
        <v>36</v>
      </c>
      <c r="C23" s="13">
        <f t="shared" si="11"/>
        <v>3</v>
      </c>
      <c r="D23" s="13">
        <v>1</v>
      </c>
      <c r="E23" s="13">
        <v>2.2</v>
      </c>
      <c r="F23" s="13">
        <v>0.8</v>
      </c>
      <c r="G23" s="21">
        <f t="shared" si="12"/>
        <v>5097.772000000001</v>
      </c>
      <c r="H23" s="13">
        <v>3500</v>
      </c>
      <c r="I23" s="21">
        <f t="shared" si="13"/>
        <v>1597.7720000000008</v>
      </c>
      <c r="J23" s="13"/>
      <c r="K23" s="13"/>
      <c r="L23" s="13"/>
      <c r="M23" s="13"/>
      <c r="N23" s="21">
        <f t="shared" si="14"/>
        <v>5097.772000000001</v>
      </c>
      <c r="O23" s="13"/>
      <c r="P23" s="21">
        <f t="shared" si="15"/>
        <v>5097.772000000001</v>
      </c>
      <c r="Q23" s="13">
        <f t="shared" si="16"/>
        <v>3500</v>
      </c>
      <c r="R23" s="21">
        <f t="shared" si="17"/>
        <v>1597.7720000000008</v>
      </c>
    </row>
    <row r="24" spans="1:18" s="2" customFormat="1" ht="14.25" customHeight="1">
      <c r="A24" s="13">
        <v>14</v>
      </c>
      <c r="B24" s="13" t="s">
        <v>37</v>
      </c>
      <c r="C24" s="13">
        <f t="shared" si="11"/>
        <v>2</v>
      </c>
      <c r="D24" s="13"/>
      <c r="E24" s="13">
        <v>1</v>
      </c>
      <c r="F24" s="13">
        <v>1</v>
      </c>
      <c r="G24" s="21">
        <f t="shared" si="12"/>
        <v>3092.4</v>
      </c>
      <c r="H24" s="13">
        <v>2123</v>
      </c>
      <c r="I24" s="21">
        <f t="shared" si="13"/>
        <v>969.4000000000001</v>
      </c>
      <c r="J24" s="13"/>
      <c r="K24" s="13"/>
      <c r="L24" s="13"/>
      <c r="M24" s="13"/>
      <c r="N24" s="21">
        <f t="shared" si="14"/>
        <v>3092.4</v>
      </c>
      <c r="O24" s="13"/>
      <c r="P24" s="21">
        <f t="shared" si="15"/>
        <v>3092.4</v>
      </c>
      <c r="Q24" s="13">
        <f t="shared" si="16"/>
        <v>2123</v>
      </c>
      <c r="R24" s="21">
        <f t="shared" si="17"/>
        <v>969.4000000000001</v>
      </c>
    </row>
    <row r="25" spans="1:18" s="2" customFormat="1" ht="14.25" customHeight="1">
      <c r="A25" s="13">
        <v>15</v>
      </c>
      <c r="B25" s="13" t="s">
        <v>38</v>
      </c>
      <c r="C25" s="13">
        <f t="shared" si="11"/>
        <v>2</v>
      </c>
      <c r="D25" s="13"/>
      <c r="E25" s="13">
        <v>1</v>
      </c>
      <c r="F25" s="13">
        <v>1</v>
      </c>
      <c r="G25" s="21">
        <f t="shared" si="12"/>
        <v>3092.4</v>
      </c>
      <c r="H25" s="13">
        <v>2123</v>
      </c>
      <c r="I25" s="21">
        <f t="shared" si="13"/>
        <v>969.4000000000001</v>
      </c>
      <c r="J25" s="13"/>
      <c r="K25" s="13"/>
      <c r="L25" s="13"/>
      <c r="M25" s="13"/>
      <c r="N25" s="21">
        <f t="shared" si="14"/>
        <v>3092.4</v>
      </c>
      <c r="O25" s="13"/>
      <c r="P25" s="21">
        <f t="shared" si="15"/>
        <v>3092.4</v>
      </c>
      <c r="Q25" s="13">
        <f t="shared" si="16"/>
        <v>2123</v>
      </c>
      <c r="R25" s="21">
        <f t="shared" si="17"/>
        <v>969.4000000000001</v>
      </c>
    </row>
    <row r="26" spans="1:18" s="1" customFormat="1" ht="14.25" customHeight="1">
      <c r="A26" s="12"/>
      <c r="B26" s="12" t="s">
        <v>39</v>
      </c>
      <c r="C26" s="12">
        <f t="shared" si="11"/>
        <v>31.729999999999997</v>
      </c>
      <c r="D26" s="12">
        <f>SUM(D27:D34)</f>
        <v>4.15</v>
      </c>
      <c r="E26" s="12">
        <f>SUM(E27:E34)</f>
        <v>23.29</v>
      </c>
      <c r="F26" s="12">
        <f>SUM(F27:F34)</f>
        <v>8.44</v>
      </c>
      <c r="G26" s="22">
        <v>53932</v>
      </c>
      <c r="H26" s="15">
        <f>SUM(H27:H34)</f>
        <v>36504</v>
      </c>
      <c r="I26" s="22">
        <v>17428</v>
      </c>
      <c r="J26" s="12">
        <f>K26+L26</f>
        <v>21.4</v>
      </c>
      <c r="K26" s="12">
        <f aca="true" t="shared" si="18" ref="K26:Q26">SUM(K27:K34)</f>
        <v>3</v>
      </c>
      <c r="L26" s="12">
        <f t="shared" si="18"/>
        <v>18.4</v>
      </c>
      <c r="M26" s="12">
        <f t="shared" si="18"/>
        <v>8976</v>
      </c>
      <c r="N26" s="15">
        <v>62908</v>
      </c>
      <c r="O26" s="12">
        <f t="shared" si="18"/>
        <v>22853</v>
      </c>
      <c r="P26" s="15">
        <v>40055</v>
      </c>
      <c r="Q26" s="12">
        <f t="shared" si="18"/>
        <v>13651</v>
      </c>
      <c r="R26" s="15">
        <v>26404</v>
      </c>
    </row>
    <row r="27" spans="1:18" s="2" customFormat="1" ht="14.25" customHeight="1">
      <c r="A27" s="13">
        <v>16</v>
      </c>
      <c r="B27" s="13" t="s">
        <v>40</v>
      </c>
      <c r="C27" s="13">
        <f t="shared" si="11"/>
        <v>0.8</v>
      </c>
      <c r="D27" s="13"/>
      <c r="E27" s="13"/>
      <c r="F27" s="13">
        <v>0.8</v>
      </c>
      <c r="G27" s="21">
        <f>E27*1874.18+F27*1218.22</f>
        <v>974.576</v>
      </c>
      <c r="H27" s="13">
        <v>660</v>
      </c>
      <c r="I27" s="21">
        <f>G27-H27</f>
        <v>314.576</v>
      </c>
      <c r="J27" s="13">
        <f>K27+L27</f>
        <v>1.5</v>
      </c>
      <c r="K27" s="13"/>
      <c r="L27" s="13">
        <v>1.5</v>
      </c>
      <c r="M27" s="13">
        <f>K27*600+L27*390</f>
        <v>585</v>
      </c>
      <c r="N27" s="21">
        <f>H27+I27+M27</f>
        <v>1559.576</v>
      </c>
      <c r="O27" s="13"/>
      <c r="P27" s="21">
        <f>Q27+R27</f>
        <v>1559.576</v>
      </c>
      <c r="Q27" s="13">
        <f>H27-O27</f>
        <v>660</v>
      </c>
      <c r="R27" s="21">
        <f>I27+M27</f>
        <v>899.576</v>
      </c>
    </row>
    <row r="28" spans="1:18" s="2" customFormat="1" ht="14.25" customHeight="1">
      <c r="A28" s="13">
        <v>17</v>
      </c>
      <c r="B28" s="13" t="s">
        <v>41</v>
      </c>
      <c r="C28" s="13">
        <v>0.83</v>
      </c>
      <c r="D28" s="13"/>
      <c r="E28" s="13"/>
      <c r="F28" s="13">
        <v>0.83</v>
      </c>
      <c r="G28" s="21">
        <f>E28*1874.18+F28*1218.22</f>
        <v>1011.1225999999999</v>
      </c>
      <c r="H28" s="13">
        <v>684</v>
      </c>
      <c r="I28" s="21">
        <f>G28-H28</f>
        <v>327.1225999999999</v>
      </c>
      <c r="J28" s="13"/>
      <c r="K28" s="13"/>
      <c r="L28" s="13"/>
      <c r="M28" s="13"/>
      <c r="N28" s="21">
        <f>H28+I28+M28</f>
        <v>1011.1225999999999</v>
      </c>
      <c r="O28" s="13"/>
      <c r="P28" s="21">
        <f>Q28+R28</f>
        <v>1011.1225999999999</v>
      </c>
      <c r="Q28" s="13">
        <f>H28-O28</f>
        <v>684</v>
      </c>
      <c r="R28" s="21">
        <f>I28+M28</f>
        <v>327.1225999999999</v>
      </c>
    </row>
    <row r="29" spans="1:18" s="2" customFormat="1" ht="14.25" customHeight="1">
      <c r="A29" s="13">
        <v>18</v>
      </c>
      <c r="B29" s="13" t="s">
        <v>42</v>
      </c>
      <c r="C29" s="13">
        <f aca="true" t="shared" si="19" ref="C28:C65">E29+F29</f>
        <v>4</v>
      </c>
      <c r="D29" s="13"/>
      <c r="E29" s="13">
        <v>2.04</v>
      </c>
      <c r="F29" s="13">
        <v>1.96</v>
      </c>
      <c r="G29" s="21">
        <f aca="true" t="shared" si="20" ref="G28:G34">E29*1874.18+F29*1218.22</f>
        <v>6211.0384</v>
      </c>
      <c r="H29" s="13">
        <v>4204</v>
      </c>
      <c r="I29" s="21">
        <f aca="true" t="shared" si="21" ref="I15:I46">G29-H29</f>
        <v>2007.0384000000004</v>
      </c>
      <c r="J29" s="13">
        <f aca="true" t="shared" si="22" ref="J29:J34">K29+L29</f>
        <v>2</v>
      </c>
      <c r="K29" s="13"/>
      <c r="L29" s="13">
        <v>2</v>
      </c>
      <c r="M29" s="13">
        <f aca="true" t="shared" si="23" ref="M29:M34">K29*600+L29*390</f>
        <v>780</v>
      </c>
      <c r="N29" s="21">
        <f aca="true" t="shared" si="24" ref="N24:N55">H29+I29+M29</f>
        <v>6991.0384</v>
      </c>
      <c r="O29" s="13">
        <v>3809</v>
      </c>
      <c r="P29" s="21">
        <f aca="true" t="shared" si="25" ref="P28:P34">Q29+R29</f>
        <v>3182.0384000000004</v>
      </c>
      <c r="Q29" s="13">
        <f t="shared" si="7"/>
        <v>395</v>
      </c>
      <c r="R29" s="21">
        <f t="shared" si="8"/>
        <v>2787.0384000000004</v>
      </c>
    </row>
    <row r="30" spans="1:18" s="2" customFormat="1" ht="14.25" customHeight="1">
      <c r="A30" s="13">
        <v>19</v>
      </c>
      <c r="B30" s="13" t="s">
        <v>43</v>
      </c>
      <c r="C30" s="13">
        <f t="shared" si="19"/>
        <v>6.3</v>
      </c>
      <c r="D30" s="13">
        <v>1</v>
      </c>
      <c r="E30" s="13">
        <v>5</v>
      </c>
      <c r="F30" s="13">
        <v>1.3</v>
      </c>
      <c r="G30" s="21">
        <f t="shared" si="20"/>
        <v>10954.586</v>
      </c>
      <c r="H30" s="13">
        <v>7415</v>
      </c>
      <c r="I30" s="21">
        <f t="shared" si="21"/>
        <v>3539.5859999999993</v>
      </c>
      <c r="J30" s="13">
        <f t="shared" si="22"/>
        <v>1</v>
      </c>
      <c r="K30" s="13"/>
      <c r="L30" s="13">
        <v>1</v>
      </c>
      <c r="M30" s="13">
        <f t="shared" si="23"/>
        <v>390</v>
      </c>
      <c r="N30" s="21">
        <f t="shared" si="24"/>
        <v>11344.586</v>
      </c>
      <c r="O30" s="13">
        <v>4761</v>
      </c>
      <c r="P30" s="21">
        <f t="shared" si="25"/>
        <v>6583.585999999999</v>
      </c>
      <c r="Q30" s="13">
        <f t="shared" si="7"/>
        <v>2654</v>
      </c>
      <c r="R30" s="21">
        <f t="shared" si="8"/>
        <v>3929.5859999999993</v>
      </c>
    </row>
    <row r="31" spans="1:18" s="2" customFormat="1" ht="14.25" customHeight="1">
      <c r="A31" s="13">
        <v>20</v>
      </c>
      <c r="B31" s="13" t="s">
        <v>44</v>
      </c>
      <c r="C31" s="13">
        <f t="shared" si="19"/>
        <v>5.5</v>
      </c>
      <c r="D31" s="13">
        <v>3.15</v>
      </c>
      <c r="E31" s="13">
        <v>5.5</v>
      </c>
      <c r="F31" s="13"/>
      <c r="G31" s="21">
        <f t="shared" si="20"/>
        <v>10307.99</v>
      </c>
      <c r="H31" s="13">
        <v>6977</v>
      </c>
      <c r="I31" s="21">
        <f t="shared" si="21"/>
        <v>3330.99</v>
      </c>
      <c r="J31" s="13">
        <f t="shared" si="22"/>
        <v>6.5</v>
      </c>
      <c r="K31" s="13">
        <v>3</v>
      </c>
      <c r="L31" s="13">
        <v>3.5</v>
      </c>
      <c r="M31" s="13">
        <f t="shared" si="23"/>
        <v>3165</v>
      </c>
      <c r="N31" s="21">
        <f t="shared" si="24"/>
        <v>13472.99</v>
      </c>
      <c r="O31" s="13">
        <v>5237</v>
      </c>
      <c r="P31" s="21">
        <f t="shared" si="25"/>
        <v>8235.99</v>
      </c>
      <c r="Q31" s="13">
        <f t="shared" si="7"/>
        <v>1740</v>
      </c>
      <c r="R31" s="21">
        <f t="shared" si="8"/>
        <v>6495.99</v>
      </c>
    </row>
    <row r="32" spans="1:18" s="2" customFormat="1" ht="14.25" customHeight="1">
      <c r="A32" s="13">
        <v>21</v>
      </c>
      <c r="B32" s="13" t="s">
        <v>45</v>
      </c>
      <c r="C32" s="13">
        <f t="shared" si="19"/>
        <v>5.5</v>
      </c>
      <c r="D32" s="13"/>
      <c r="E32" s="13">
        <v>5.5</v>
      </c>
      <c r="F32" s="13"/>
      <c r="G32" s="21">
        <f t="shared" si="20"/>
        <v>10307.99</v>
      </c>
      <c r="H32" s="13">
        <v>6977</v>
      </c>
      <c r="I32" s="21">
        <f t="shared" si="21"/>
        <v>3330.99</v>
      </c>
      <c r="J32" s="13">
        <f t="shared" si="22"/>
        <v>6.5</v>
      </c>
      <c r="K32" s="13"/>
      <c r="L32" s="13">
        <v>6.5</v>
      </c>
      <c r="M32" s="13">
        <f t="shared" si="23"/>
        <v>2535</v>
      </c>
      <c r="N32" s="21">
        <f t="shared" si="24"/>
        <v>12842.99</v>
      </c>
      <c r="O32" s="13">
        <v>5237</v>
      </c>
      <c r="P32" s="21">
        <f t="shared" si="25"/>
        <v>7605.99</v>
      </c>
      <c r="Q32" s="13">
        <f t="shared" si="7"/>
        <v>1740</v>
      </c>
      <c r="R32" s="21">
        <f t="shared" si="8"/>
        <v>5865.99</v>
      </c>
    </row>
    <row r="33" spans="1:18" s="2" customFormat="1" ht="14.25" customHeight="1">
      <c r="A33" s="13">
        <v>22</v>
      </c>
      <c r="B33" s="13" t="s">
        <v>46</v>
      </c>
      <c r="C33" s="13">
        <f t="shared" si="19"/>
        <v>4.8</v>
      </c>
      <c r="D33" s="13"/>
      <c r="E33" s="13">
        <v>2.8</v>
      </c>
      <c r="F33" s="13">
        <v>2</v>
      </c>
      <c r="G33" s="21">
        <f t="shared" si="20"/>
        <v>7684.144</v>
      </c>
      <c r="H33" s="13">
        <v>5201</v>
      </c>
      <c r="I33" s="21">
        <f t="shared" si="21"/>
        <v>2483.1440000000002</v>
      </c>
      <c r="J33" s="13">
        <f t="shared" si="22"/>
        <v>2.9</v>
      </c>
      <c r="K33" s="13"/>
      <c r="L33" s="13">
        <v>2.9</v>
      </c>
      <c r="M33" s="13">
        <f t="shared" si="23"/>
        <v>1131</v>
      </c>
      <c r="N33" s="21">
        <f t="shared" si="24"/>
        <v>8815.144</v>
      </c>
      <c r="O33" s="13"/>
      <c r="P33" s="21">
        <f t="shared" si="25"/>
        <v>8815.144</v>
      </c>
      <c r="Q33" s="13">
        <f t="shared" si="7"/>
        <v>5201</v>
      </c>
      <c r="R33" s="21">
        <f t="shared" si="8"/>
        <v>3614.1440000000002</v>
      </c>
    </row>
    <row r="34" spans="1:18" s="2" customFormat="1" ht="14.25" customHeight="1">
      <c r="A34" s="13">
        <v>23</v>
      </c>
      <c r="B34" s="13" t="s">
        <v>47</v>
      </c>
      <c r="C34" s="13">
        <f t="shared" si="19"/>
        <v>4</v>
      </c>
      <c r="D34" s="13"/>
      <c r="E34" s="13">
        <v>2.45</v>
      </c>
      <c r="F34" s="13">
        <v>1.55</v>
      </c>
      <c r="G34" s="21">
        <f t="shared" si="20"/>
        <v>6479.982000000001</v>
      </c>
      <c r="H34" s="13">
        <v>4386</v>
      </c>
      <c r="I34" s="21">
        <f t="shared" si="21"/>
        <v>2093.982000000001</v>
      </c>
      <c r="J34" s="13">
        <f t="shared" si="22"/>
        <v>1</v>
      </c>
      <c r="K34" s="13"/>
      <c r="L34" s="13">
        <v>1</v>
      </c>
      <c r="M34" s="13">
        <f t="shared" si="23"/>
        <v>390</v>
      </c>
      <c r="N34" s="21">
        <f t="shared" si="24"/>
        <v>6869.982000000001</v>
      </c>
      <c r="O34" s="13">
        <v>3809</v>
      </c>
      <c r="P34" s="21">
        <f t="shared" si="25"/>
        <v>3060.982000000001</v>
      </c>
      <c r="Q34" s="13">
        <f t="shared" si="7"/>
        <v>577</v>
      </c>
      <c r="R34" s="21">
        <f t="shared" si="8"/>
        <v>2483.982000000001</v>
      </c>
    </row>
    <row r="35" spans="1:18" s="1" customFormat="1" ht="14.25" customHeight="1">
      <c r="A35" s="12"/>
      <c r="B35" s="12" t="s">
        <v>48</v>
      </c>
      <c r="C35" s="12">
        <f t="shared" si="19"/>
        <v>32.65</v>
      </c>
      <c r="D35" s="12">
        <f>SUM(D36:D44)</f>
        <v>2</v>
      </c>
      <c r="E35" s="12">
        <f>SUM(E36:E44)</f>
        <v>24</v>
      </c>
      <c r="F35" s="12">
        <f>SUM(F36:F44)</f>
        <v>8.65</v>
      </c>
      <c r="G35" s="15">
        <f>SUM(G36:G44)</f>
        <v>55517.923</v>
      </c>
      <c r="H35" s="12">
        <f>SUM(H36:H44)</f>
        <v>37720</v>
      </c>
      <c r="I35" s="15">
        <f t="shared" si="21"/>
        <v>17797.923000000003</v>
      </c>
      <c r="J35" s="12"/>
      <c r="K35" s="12"/>
      <c r="L35" s="12"/>
      <c r="M35" s="12"/>
      <c r="N35" s="15">
        <f>SUM(N36:N44)</f>
        <v>55517.923</v>
      </c>
      <c r="O35" s="12">
        <f>SUM(O36:O44)</f>
        <v>11748</v>
      </c>
      <c r="P35" s="15">
        <f>SUM(P36:P44)</f>
        <v>43769.922999999995</v>
      </c>
      <c r="Q35" s="12">
        <f>SUM(Q36:Q44)</f>
        <v>25972</v>
      </c>
      <c r="R35" s="15">
        <f>SUM(R36:R44)</f>
        <v>17797.923000000003</v>
      </c>
    </row>
    <row r="36" spans="1:18" s="2" customFormat="1" ht="14.25" customHeight="1">
      <c r="A36" s="13">
        <v>24</v>
      </c>
      <c r="B36" s="13" t="s">
        <v>49</v>
      </c>
      <c r="C36" s="13">
        <f t="shared" si="19"/>
        <v>1.2</v>
      </c>
      <c r="D36" s="13"/>
      <c r="E36" s="13"/>
      <c r="F36" s="13">
        <v>1.2</v>
      </c>
      <c r="G36" s="21">
        <f>E36*1874.18+F36*1218.22</f>
        <v>1461.864</v>
      </c>
      <c r="H36" s="13">
        <v>989</v>
      </c>
      <c r="I36" s="21">
        <f t="shared" si="21"/>
        <v>472.86400000000003</v>
      </c>
      <c r="J36" s="13"/>
      <c r="K36" s="13"/>
      <c r="L36" s="13"/>
      <c r="M36" s="13"/>
      <c r="N36" s="21">
        <f t="shared" si="24"/>
        <v>1461.864</v>
      </c>
      <c r="O36" s="13"/>
      <c r="P36" s="21">
        <f>Q36+R36</f>
        <v>1461.864</v>
      </c>
      <c r="Q36" s="13">
        <f t="shared" si="7"/>
        <v>989</v>
      </c>
      <c r="R36" s="21">
        <f t="shared" si="8"/>
        <v>472.86400000000003</v>
      </c>
    </row>
    <row r="37" spans="1:18" s="2" customFormat="1" ht="14.25" customHeight="1">
      <c r="A37" s="13">
        <v>25</v>
      </c>
      <c r="B37" s="13" t="s">
        <v>50</v>
      </c>
      <c r="C37" s="13">
        <f t="shared" si="19"/>
        <v>1.58</v>
      </c>
      <c r="D37" s="13"/>
      <c r="E37" s="13"/>
      <c r="F37" s="13">
        <v>1.58</v>
      </c>
      <c r="G37" s="21">
        <f aca="true" t="shared" si="26" ref="G37:G44">E37*1874.18+F37*1218.22</f>
        <v>1924.7876</v>
      </c>
      <c r="H37" s="13">
        <v>1303</v>
      </c>
      <c r="I37" s="21">
        <f t="shared" si="21"/>
        <v>621.7876000000001</v>
      </c>
      <c r="J37" s="13"/>
      <c r="K37" s="13"/>
      <c r="L37" s="13"/>
      <c r="M37" s="13"/>
      <c r="N37" s="21">
        <f t="shared" si="24"/>
        <v>1924.7876</v>
      </c>
      <c r="O37" s="13"/>
      <c r="P37" s="21">
        <f aca="true" t="shared" si="27" ref="P37:P44">Q37+R37</f>
        <v>1924.7876</v>
      </c>
      <c r="Q37" s="13">
        <f t="shared" si="7"/>
        <v>1303</v>
      </c>
      <c r="R37" s="21">
        <f t="shared" si="8"/>
        <v>621.7876000000001</v>
      </c>
    </row>
    <row r="38" spans="1:18" s="2" customFormat="1" ht="14.25" customHeight="1">
      <c r="A38" s="13">
        <v>26</v>
      </c>
      <c r="B38" s="13" t="s">
        <v>51</v>
      </c>
      <c r="C38" s="13">
        <f t="shared" si="19"/>
        <v>6</v>
      </c>
      <c r="D38" s="13">
        <v>1</v>
      </c>
      <c r="E38" s="13">
        <v>5</v>
      </c>
      <c r="F38" s="13">
        <v>1</v>
      </c>
      <c r="G38" s="21">
        <f t="shared" si="26"/>
        <v>10589.119999999999</v>
      </c>
      <c r="H38" s="13">
        <v>7167</v>
      </c>
      <c r="I38" s="21">
        <f t="shared" si="21"/>
        <v>3422.119999999999</v>
      </c>
      <c r="J38" s="13"/>
      <c r="K38" s="13"/>
      <c r="L38" s="13"/>
      <c r="M38" s="13"/>
      <c r="N38" s="21">
        <f t="shared" si="24"/>
        <v>10589.119999999999</v>
      </c>
      <c r="O38" s="13">
        <v>2857</v>
      </c>
      <c r="P38" s="21">
        <f t="shared" si="27"/>
        <v>7732.119999999999</v>
      </c>
      <c r="Q38" s="13">
        <f t="shared" si="7"/>
        <v>4310</v>
      </c>
      <c r="R38" s="21">
        <f t="shared" si="8"/>
        <v>3422.119999999999</v>
      </c>
    </row>
    <row r="39" spans="1:18" s="2" customFormat="1" ht="14.25" customHeight="1">
      <c r="A39" s="13">
        <v>27</v>
      </c>
      <c r="B39" s="13" t="s">
        <v>52</v>
      </c>
      <c r="C39" s="13">
        <f t="shared" si="19"/>
        <v>13</v>
      </c>
      <c r="D39" s="13">
        <v>1</v>
      </c>
      <c r="E39" s="13">
        <v>13</v>
      </c>
      <c r="F39" s="13"/>
      <c r="G39" s="21">
        <f t="shared" si="26"/>
        <v>24364.34</v>
      </c>
      <c r="H39" s="13">
        <v>16491</v>
      </c>
      <c r="I39" s="21">
        <f t="shared" si="21"/>
        <v>7873.34</v>
      </c>
      <c r="J39" s="13"/>
      <c r="K39" s="13"/>
      <c r="L39" s="13"/>
      <c r="M39" s="13"/>
      <c r="N39" s="21">
        <f t="shared" si="24"/>
        <v>24364.34</v>
      </c>
      <c r="O39" s="13">
        <v>4761</v>
      </c>
      <c r="P39" s="21">
        <f t="shared" si="27"/>
        <v>19603.34</v>
      </c>
      <c r="Q39" s="13">
        <f t="shared" si="7"/>
        <v>11730</v>
      </c>
      <c r="R39" s="21">
        <f t="shared" si="8"/>
        <v>7873.34</v>
      </c>
    </row>
    <row r="40" spans="1:18" s="2" customFormat="1" ht="14.25" customHeight="1">
      <c r="A40" s="13">
        <v>28</v>
      </c>
      <c r="B40" s="13" t="s">
        <v>53</v>
      </c>
      <c r="C40" s="13">
        <f t="shared" si="19"/>
        <v>0.6</v>
      </c>
      <c r="D40" s="13"/>
      <c r="E40" s="13"/>
      <c r="F40" s="13">
        <v>0.6</v>
      </c>
      <c r="G40" s="21">
        <f t="shared" si="26"/>
        <v>730.932</v>
      </c>
      <c r="H40" s="13">
        <v>495</v>
      </c>
      <c r="I40" s="21">
        <f t="shared" si="21"/>
        <v>235.93200000000002</v>
      </c>
      <c r="J40" s="13"/>
      <c r="K40" s="13"/>
      <c r="L40" s="13"/>
      <c r="M40" s="13"/>
      <c r="N40" s="21">
        <f t="shared" si="24"/>
        <v>730.932</v>
      </c>
      <c r="O40" s="13"/>
      <c r="P40" s="21">
        <f t="shared" si="27"/>
        <v>730.932</v>
      </c>
      <c r="Q40" s="13">
        <f t="shared" si="7"/>
        <v>495</v>
      </c>
      <c r="R40" s="21">
        <f t="shared" si="8"/>
        <v>235.93200000000002</v>
      </c>
    </row>
    <row r="41" spans="1:18" s="2" customFormat="1" ht="14.25" customHeight="1">
      <c r="A41" s="13">
        <v>29</v>
      </c>
      <c r="B41" s="13" t="s">
        <v>54</v>
      </c>
      <c r="C41" s="13">
        <f t="shared" si="19"/>
        <v>1.57</v>
      </c>
      <c r="D41" s="13"/>
      <c r="E41" s="13"/>
      <c r="F41" s="13">
        <v>1.57</v>
      </c>
      <c r="G41" s="21">
        <f t="shared" si="26"/>
        <v>1912.6054000000001</v>
      </c>
      <c r="H41" s="13">
        <v>1295</v>
      </c>
      <c r="I41" s="21">
        <f t="shared" si="21"/>
        <v>617.6054000000001</v>
      </c>
      <c r="J41" s="13"/>
      <c r="K41" s="13"/>
      <c r="L41" s="13"/>
      <c r="M41" s="13"/>
      <c r="N41" s="21">
        <f t="shared" si="24"/>
        <v>1912.6054000000001</v>
      </c>
      <c r="O41" s="13"/>
      <c r="P41" s="21">
        <f t="shared" si="27"/>
        <v>1912.6054000000001</v>
      </c>
      <c r="Q41" s="13">
        <f t="shared" si="7"/>
        <v>1295</v>
      </c>
      <c r="R41" s="21">
        <f t="shared" si="8"/>
        <v>617.6054000000001</v>
      </c>
    </row>
    <row r="42" spans="1:18" s="2" customFormat="1" ht="14.25" customHeight="1">
      <c r="A42" s="13">
        <v>30</v>
      </c>
      <c r="B42" s="13" t="s">
        <v>55</v>
      </c>
      <c r="C42" s="13">
        <f t="shared" si="19"/>
        <v>2.6</v>
      </c>
      <c r="D42" s="13"/>
      <c r="E42" s="13">
        <v>2.5</v>
      </c>
      <c r="F42" s="13">
        <v>0.1</v>
      </c>
      <c r="G42" s="21">
        <f t="shared" si="26"/>
        <v>4807.272</v>
      </c>
      <c r="H42" s="13">
        <v>3301</v>
      </c>
      <c r="I42" s="21">
        <f t="shared" si="21"/>
        <v>1506.272</v>
      </c>
      <c r="J42" s="13"/>
      <c r="K42" s="13"/>
      <c r="L42" s="13"/>
      <c r="M42" s="13"/>
      <c r="N42" s="21">
        <f t="shared" si="24"/>
        <v>4807.272</v>
      </c>
      <c r="O42" s="13"/>
      <c r="P42" s="21">
        <f t="shared" si="27"/>
        <v>4807.272</v>
      </c>
      <c r="Q42" s="13">
        <f aca="true" t="shared" si="28" ref="Q42:Q73">H42-O42</f>
        <v>3301</v>
      </c>
      <c r="R42" s="21">
        <f t="shared" si="8"/>
        <v>1506.272</v>
      </c>
    </row>
    <row r="43" spans="1:18" s="2" customFormat="1" ht="14.25" customHeight="1">
      <c r="A43" s="13">
        <v>31</v>
      </c>
      <c r="B43" s="13" t="s">
        <v>56</v>
      </c>
      <c r="C43" s="13">
        <f t="shared" si="19"/>
        <v>4.6</v>
      </c>
      <c r="D43" s="13"/>
      <c r="E43" s="13">
        <v>3.5</v>
      </c>
      <c r="F43" s="13">
        <v>1.1</v>
      </c>
      <c r="G43" s="21">
        <f t="shared" si="26"/>
        <v>7899.6720000000005</v>
      </c>
      <c r="H43" s="13">
        <v>5424</v>
      </c>
      <c r="I43" s="21">
        <f t="shared" si="21"/>
        <v>2475.6720000000005</v>
      </c>
      <c r="J43" s="13"/>
      <c r="K43" s="13"/>
      <c r="L43" s="13"/>
      <c r="M43" s="13"/>
      <c r="N43" s="21">
        <f t="shared" si="24"/>
        <v>7899.6720000000005</v>
      </c>
      <c r="O43" s="13">
        <v>4130</v>
      </c>
      <c r="P43" s="21">
        <f t="shared" si="27"/>
        <v>3769.6720000000005</v>
      </c>
      <c r="Q43" s="13">
        <f t="shared" si="28"/>
        <v>1294</v>
      </c>
      <c r="R43" s="21">
        <f aca="true" t="shared" si="29" ref="R43:R74">I43+M43</f>
        <v>2475.6720000000005</v>
      </c>
    </row>
    <row r="44" spans="1:18" s="2" customFormat="1" ht="14.25" customHeight="1">
      <c r="A44" s="13">
        <v>32</v>
      </c>
      <c r="B44" s="13" t="s">
        <v>57</v>
      </c>
      <c r="C44" s="13">
        <f t="shared" si="19"/>
        <v>1.5</v>
      </c>
      <c r="D44" s="13"/>
      <c r="E44" s="13"/>
      <c r="F44" s="13">
        <v>1.5</v>
      </c>
      <c r="G44" s="21">
        <f t="shared" si="26"/>
        <v>1827.33</v>
      </c>
      <c r="H44" s="13">
        <v>1255</v>
      </c>
      <c r="I44" s="21">
        <f t="shared" si="21"/>
        <v>572.3299999999999</v>
      </c>
      <c r="J44" s="13"/>
      <c r="K44" s="13"/>
      <c r="L44" s="13"/>
      <c r="M44" s="13"/>
      <c r="N44" s="21">
        <f t="shared" si="24"/>
        <v>1827.33</v>
      </c>
      <c r="O44" s="13"/>
      <c r="P44" s="21">
        <f t="shared" si="27"/>
        <v>1827.33</v>
      </c>
      <c r="Q44" s="13">
        <f t="shared" si="28"/>
        <v>1255</v>
      </c>
      <c r="R44" s="21">
        <f t="shared" si="29"/>
        <v>572.3299999999999</v>
      </c>
    </row>
    <row r="45" spans="1:18" s="1" customFormat="1" ht="14.25" customHeight="1">
      <c r="A45" s="12"/>
      <c r="B45" s="12" t="s">
        <v>58</v>
      </c>
      <c r="C45" s="12">
        <f t="shared" si="19"/>
        <v>32.66</v>
      </c>
      <c r="D45" s="12">
        <f aca="true" t="shared" si="30" ref="D45:I45">SUM(D46:D54)</f>
        <v>2.1</v>
      </c>
      <c r="E45" s="12">
        <f t="shared" si="30"/>
        <v>20.33</v>
      </c>
      <c r="F45" s="12">
        <f t="shared" si="30"/>
        <v>12.33</v>
      </c>
      <c r="G45" s="15">
        <f t="shared" si="30"/>
        <v>53122.73200000001</v>
      </c>
      <c r="H45" s="12">
        <f t="shared" si="30"/>
        <v>35987</v>
      </c>
      <c r="I45" s="15">
        <f t="shared" si="30"/>
        <v>17135.732</v>
      </c>
      <c r="J45" s="12">
        <f>K45+L45</f>
        <v>3.2</v>
      </c>
      <c r="K45" s="12">
        <f aca="true" t="shared" si="31" ref="K45:R45">SUM(K46:K54)</f>
        <v>1</v>
      </c>
      <c r="L45" s="12">
        <f t="shared" si="31"/>
        <v>2.2</v>
      </c>
      <c r="M45" s="12">
        <f t="shared" si="31"/>
        <v>1458</v>
      </c>
      <c r="N45" s="15">
        <f t="shared" si="31"/>
        <v>54580.73200000001</v>
      </c>
      <c r="O45" s="12">
        <f t="shared" si="31"/>
        <v>17617</v>
      </c>
      <c r="P45" s="15">
        <f t="shared" si="31"/>
        <v>36963.732</v>
      </c>
      <c r="Q45" s="12">
        <f t="shared" si="31"/>
        <v>18370</v>
      </c>
      <c r="R45" s="15">
        <f t="shared" si="31"/>
        <v>18593.732000000004</v>
      </c>
    </row>
    <row r="46" spans="1:18" s="2" customFormat="1" ht="14.25" customHeight="1">
      <c r="A46" s="13">
        <v>33</v>
      </c>
      <c r="B46" s="13" t="s">
        <v>59</v>
      </c>
      <c r="C46" s="13">
        <f t="shared" si="19"/>
        <v>0.6</v>
      </c>
      <c r="D46" s="13"/>
      <c r="E46" s="13"/>
      <c r="F46" s="13">
        <v>0.6</v>
      </c>
      <c r="G46" s="21">
        <f>E46*1874.18+F46*1218.22</f>
        <v>730.932</v>
      </c>
      <c r="H46" s="13">
        <v>495</v>
      </c>
      <c r="I46" s="21">
        <f t="shared" si="21"/>
        <v>235.93200000000002</v>
      </c>
      <c r="J46" s="13"/>
      <c r="K46" s="13"/>
      <c r="L46" s="13"/>
      <c r="M46" s="13"/>
      <c r="N46" s="21">
        <f t="shared" si="24"/>
        <v>730.932</v>
      </c>
      <c r="O46" s="13"/>
      <c r="P46" s="21">
        <f>Q46+R46</f>
        <v>730.932</v>
      </c>
      <c r="Q46" s="13">
        <f t="shared" si="28"/>
        <v>495</v>
      </c>
      <c r="R46" s="21">
        <f t="shared" si="29"/>
        <v>235.93200000000002</v>
      </c>
    </row>
    <row r="47" spans="1:18" s="2" customFormat="1" ht="14.25" customHeight="1">
      <c r="A47" s="13">
        <v>34</v>
      </c>
      <c r="B47" s="13" t="s">
        <v>60</v>
      </c>
      <c r="C47" s="13">
        <f t="shared" si="19"/>
        <v>0.75</v>
      </c>
      <c r="D47" s="13"/>
      <c r="E47" s="13"/>
      <c r="F47" s="13">
        <v>0.75</v>
      </c>
      <c r="G47" s="21">
        <f aca="true" t="shared" si="32" ref="G47:G54">E47*1874.18+F47*1218.22</f>
        <v>913.665</v>
      </c>
      <c r="H47" s="13">
        <v>618</v>
      </c>
      <c r="I47" s="21">
        <f aca="true" t="shared" si="33" ref="I47:I78">G47-H47</f>
        <v>295.66499999999996</v>
      </c>
      <c r="J47" s="13"/>
      <c r="K47" s="13"/>
      <c r="L47" s="13"/>
      <c r="M47" s="13"/>
      <c r="N47" s="21">
        <f t="shared" si="24"/>
        <v>913.665</v>
      </c>
      <c r="O47" s="13"/>
      <c r="P47" s="21">
        <f aca="true" t="shared" si="34" ref="P47:P54">Q47+R47</f>
        <v>913.665</v>
      </c>
      <c r="Q47" s="13">
        <f t="shared" si="28"/>
        <v>618</v>
      </c>
      <c r="R47" s="21">
        <f t="shared" si="29"/>
        <v>295.66499999999996</v>
      </c>
    </row>
    <row r="48" spans="1:18" s="2" customFormat="1" ht="14.25" customHeight="1">
      <c r="A48" s="13">
        <v>35</v>
      </c>
      <c r="B48" s="13" t="s">
        <v>61</v>
      </c>
      <c r="C48" s="13">
        <f t="shared" si="19"/>
        <v>7</v>
      </c>
      <c r="D48" s="13">
        <v>1</v>
      </c>
      <c r="E48" s="13">
        <v>4.32</v>
      </c>
      <c r="F48" s="13">
        <v>2.68</v>
      </c>
      <c r="G48" s="21">
        <f t="shared" si="32"/>
        <v>11361.2872</v>
      </c>
      <c r="H48" s="13">
        <v>7690</v>
      </c>
      <c r="I48" s="21">
        <f t="shared" si="33"/>
        <v>3671.2872000000007</v>
      </c>
      <c r="J48" s="13">
        <f>K48+L48</f>
        <v>1</v>
      </c>
      <c r="K48" s="13">
        <v>1</v>
      </c>
      <c r="L48" s="13"/>
      <c r="M48" s="13">
        <f>K48*600+L48*390</f>
        <v>600</v>
      </c>
      <c r="N48" s="21">
        <f t="shared" si="24"/>
        <v>11961.2872</v>
      </c>
      <c r="O48" s="13">
        <v>5714</v>
      </c>
      <c r="P48" s="21">
        <f t="shared" si="34"/>
        <v>6247.287200000001</v>
      </c>
      <c r="Q48" s="13">
        <f t="shared" si="28"/>
        <v>1976</v>
      </c>
      <c r="R48" s="21">
        <f t="shared" si="29"/>
        <v>4271.287200000001</v>
      </c>
    </row>
    <row r="49" spans="1:18" s="2" customFormat="1" ht="14.25" customHeight="1">
      <c r="A49" s="13">
        <v>36</v>
      </c>
      <c r="B49" s="13" t="s">
        <v>62</v>
      </c>
      <c r="C49" s="13">
        <f t="shared" si="19"/>
        <v>2.3099999999999996</v>
      </c>
      <c r="D49" s="13">
        <v>0.5</v>
      </c>
      <c r="E49" s="13">
        <v>2.01</v>
      </c>
      <c r="F49" s="13">
        <v>0.3</v>
      </c>
      <c r="G49" s="21">
        <f t="shared" si="32"/>
        <v>4132.5678</v>
      </c>
      <c r="H49" s="13">
        <v>2797</v>
      </c>
      <c r="I49" s="21">
        <f t="shared" si="33"/>
        <v>1335.5677999999998</v>
      </c>
      <c r="J49" s="13">
        <f>K49+L49</f>
        <v>0.7</v>
      </c>
      <c r="K49" s="13"/>
      <c r="L49" s="13">
        <v>0.7</v>
      </c>
      <c r="M49" s="13">
        <f>K49*600+L49*390</f>
        <v>273</v>
      </c>
      <c r="N49" s="21">
        <f t="shared" si="24"/>
        <v>4405.5678</v>
      </c>
      <c r="O49" s="13"/>
      <c r="P49" s="21">
        <f t="shared" si="34"/>
        <v>4405.5678</v>
      </c>
      <c r="Q49" s="13">
        <f t="shared" si="28"/>
        <v>2797</v>
      </c>
      <c r="R49" s="21">
        <f t="shared" si="29"/>
        <v>1608.5677999999998</v>
      </c>
    </row>
    <row r="50" spans="1:18" s="2" customFormat="1" ht="14.25" customHeight="1">
      <c r="A50" s="13">
        <v>37</v>
      </c>
      <c r="B50" s="13" t="s">
        <v>63</v>
      </c>
      <c r="C50" s="13">
        <f t="shared" si="19"/>
        <v>10</v>
      </c>
      <c r="D50" s="13">
        <v>0.2</v>
      </c>
      <c r="E50" s="13">
        <v>7</v>
      </c>
      <c r="F50" s="13">
        <v>3</v>
      </c>
      <c r="G50" s="21">
        <f t="shared" si="32"/>
        <v>16773.92</v>
      </c>
      <c r="H50" s="13">
        <v>11354</v>
      </c>
      <c r="I50" s="21">
        <f t="shared" si="33"/>
        <v>5419.919999999998</v>
      </c>
      <c r="J50" s="13"/>
      <c r="K50" s="13"/>
      <c r="L50" s="13"/>
      <c r="M50" s="13"/>
      <c r="N50" s="21">
        <f t="shared" si="24"/>
        <v>16773.92</v>
      </c>
      <c r="O50" s="13">
        <v>5237</v>
      </c>
      <c r="P50" s="21">
        <f t="shared" si="34"/>
        <v>11536.919999999998</v>
      </c>
      <c r="Q50" s="13">
        <f t="shared" si="28"/>
        <v>6117</v>
      </c>
      <c r="R50" s="21">
        <f t="shared" si="29"/>
        <v>5419.919999999998</v>
      </c>
    </row>
    <row r="51" spans="1:18" s="2" customFormat="1" ht="14.25" customHeight="1">
      <c r="A51" s="13">
        <v>38</v>
      </c>
      <c r="B51" s="13" t="s">
        <v>64</v>
      </c>
      <c r="C51" s="13">
        <f t="shared" si="19"/>
        <v>4</v>
      </c>
      <c r="D51" s="13"/>
      <c r="E51" s="13">
        <v>4</v>
      </c>
      <c r="F51" s="13"/>
      <c r="G51" s="21">
        <f t="shared" si="32"/>
        <v>7496.72</v>
      </c>
      <c r="H51" s="13">
        <v>5074</v>
      </c>
      <c r="I51" s="21">
        <f t="shared" si="33"/>
        <v>2422.7200000000003</v>
      </c>
      <c r="J51" s="13">
        <f>K51+L51</f>
        <v>1.5</v>
      </c>
      <c r="K51" s="13"/>
      <c r="L51" s="13">
        <v>1.5</v>
      </c>
      <c r="M51" s="13">
        <f>K51*600+L51*390</f>
        <v>585</v>
      </c>
      <c r="N51" s="21">
        <f t="shared" si="24"/>
        <v>8081.72</v>
      </c>
      <c r="O51" s="13">
        <v>3809</v>
      </c>
      <c r="P51" s="21">
        <f t="shared" si="34"/>
        <v>4272.72</v>
      </c>
      <c r="Q51" s="13">
        <f t="shared" si="28"/>
        <v>1265</v>
      </c>
      <c r="R51" s="21">
        <f t="shared" si="29"/>
        <v>3007.7200000000003</v>
      </c>
    </row>
    <row r="52" spans="1:18" s="2" customFormat="1" ht="14.25" customHeight="1">
      <c r="A52" s="13">
        <v>39</v>
      </c>
      <c r="B52" s="13" t="s">
        <v>65</v>
      </c>
      <c r="C52" s="13">
        <f t="shared" si="19"/>
        <v>4.5</v>
      </c>
      <c r="D52" s="13">
        <v>0.4</v>
      </c>
      <c r="E52" s="13">
        <v>2</v>
      </c>
      <c r="F52" s="13">
        <v>2.5</v>
      </c>
      <c r="G52" s="21">
        <f t="shared" si="32"/>
        <v>6793.91</v>
      </c>
      <c r="H52" s="13">
        <v>4599</v>
      </c>
      <c r="I52" s="21">
        <f t="shared" si="33"/>
        <v>2194.91</v>
      </c>
      <c r="J52" s="13"/>
      <c r="K52" s="13"/>
      <c r="L52" s="13"/>
      <c r="M52" s="13"/>
      <c r="N52" s="21">
        <f t="shared" si="24"/>
        <v>6793.91</v>
      </c>
      <c r="O52" s="13">
        <v>2857</v>
      </c>
      <c r="P52" s="21">
        <f t="shared" si="34"/>
        <v>3936.91</v>
      </c>
      <c r="Q52" s="13">
        <f t="shared" si="28"/>
        <v>1742</v>
      </c>
      <c r="R52" s="21">
        <f t="shared" si="29"/>
        <v>2194.91</v>
      </c>
    </row>
    <row r="53" spans="1:18" s="2" customFormat="1" ht="14.25" customHeight="1">
      <c r="A53" s="13">
        <v>40</v>
      </c>
      <c r="B53" s="13" t="s">
        <v>66</v>
      </c>
      <c r="C53" s="13">
        <f t="shared" si="19"/>
        <v>1.5</v>
      </c>
      <c r="D53" s="13"/>
      <c r="E53" s="13"/>
      <c r="F53" s="13">
        <v>1.5</v>
      </c>
      <c r="G53" s="21">
        <f t="shared" si="32"/>
        <v>1827.33</v>
      </c>
      <c r="H53" s="13">
        <v>1237</v>
      </c>
      <c r="I53" s="21">
        <f t="shared" si="33"/>
        <v>590.3299999999999</v>
      </c>
      <c r="J53" s="13"/>
      <c r="K53" s="13"/>
      <c r="L53" s="13"/>
      <c r="M53" s="13"/>
      <c r="N53" s="21">
        <f t="shared" si="24"/>
        <v>1827.33</v>
      </c>
      <c r="O53" s="13"/>
      <c r="P53" s="21">
        <f t="shared" si="34"/>
        <v>1827.33</v>
      </c>
      <c r="Q53" s="13">
        <f t="shared" si="28"/>
        <v>1237</v>
      </c>
      <c r="R53" s="21">
        <f t="shared" si="29"/>
        <v>590.3299999999999</v>
      </c>
    </row>
    <row r="54" spans="1:18" s="2" customFormat="1" ht="14.25" customHeight="1">
      <c r="A54" s="13">
        <v>41</v>
      </c>
      <c r="B54" s="13" t="s">
        <v>67</v>
      </c>
      <c r="C54" s="13">
        <f t="shared" si="19"/>
        <v>2</v>
      </c>
      <c r="D54" s="13"/>
      <c r="E54" s="13">
        <v>1</v>
      </c>
      <c r="F54" s="13">
        <v>1</v>
      </c>
      <c r="G54" s="21">
        <f t="shared" si="32"/>
        <v>3092.4</v>
      </c>
      <c r="H54" s="13">
        <v>2123</v>
      </c>
      <c r="I54" s="21">
        <f t="shared" si="33"/>
        <v>969.4000000000001</v>
      </c>
      <c r="J54" s="13"/>
      <c r="K54" s="13"/>
      <c r="L54" s="13"/>
      <c r="M54" s="13"/>
      <c r="N54" s="21">
        <f t="shared" si="24"/>
        <v>3092.4</v>
      </c>
      <c r="O54" s="13"/>
      <c r="P54" s="21">
        <f t="shared" si="34"/>
        <v>3092.4</v>
      </c>
      <c r="Q54" s="13">
        <f t="shared" si="28"/>
        <v>2123</v>
      </c>
      <c r="R54" s="21">
        <f t="shared" si="29"/>
        <v>969.4000000000001</v>
      </c>
    </row>
    <row r="55" spans="1:18" s="1" customFormat="1" ht="14.25" customHeight="1">
      <c r="A55" s="12"/>
      <c r="B55" s="12" t="s">
        <v>68</v>
      </c>
      <c r="C55" s="12">
        <f t="shared" si="19"/>
        <v>2.15</v>
      </c>
      <c r="D55" s="12"/>
      <c r="E55" s="12"/>
      <c r="F55" s="12">
        <f>SUM(F56:F58)</f>
        <v>2.15</v>
      </c>
      <c r="G55" s="15">
        <f>SUM(G56:G58)</f>
        <v>2619.173</v>
      </c>
      <c r="H55" s="12">
        <f>SUM(H56:H58)</f>
        <v>1774</v>
      </c>
      <c r="I55" s="15">
        <f>SUM(I56:I58)</f>
        <v>845.1730000000001</v>
      </c>
      <c r="J55" s="12"/>
      <c r="K55" s="12"/>
      <c r="L55" s="12"/>
      <c r="M55" s="12"/>
      <c r="N55" s="15">
        <f>SUM(N56:N58)</f>
        <v>2619.173</v>
      </c>
      <c r="O55" s="12"/>
      <c r="P55" s="15">
        <f>SUM(P56:P58)</f>
        <v>2619.173</v>
      </c>
      <c r="Q55" s="12">
        <f>SUM(Q56:Q58)</f>
        <v>1774</v>
      </c>
      <c r="R55" s="15">
        <f>SUM(R56:R58)</f>
        <v>845.1730000000001</v>
      </c>
    </row>
    <row r="56" spans="1:18" s="2" customFormat="1" ht="14.25" customHeight="1">
      <c r="A56" s="13">
        <v>42</v>
      </c>
      <c r="B56" s="13" t="s">
        <v>69</v>
      </c>
      <c r="C56" s="13">
        <f t="shared" si="19"/>
        <v>0.6</v>
      </c>
      <c r="D56" s="13"/>
      <c r="E56" s="13"/>
      <c r="F56" s="13">
        <v>0.6</v>
      </c>
      <c r="G56" s="21">
        <f aca="true" t="shared" si="35" ref="G56:G61">E56*1874.18+F56*1218.22</f>
        <v>730.932</v>
      </c>
      <c r="H56" s="13">
        <v>495</v>
      </c>
      <c r="I56" s="21">
        <f t="shared" si="33"/>
        <v>235.93200000000002</v>
      </c>
      <c r="J56" s="13"/>
      <c r="K56" s="13"/>
      <c r="L56" s="13"/>
      <c r="M56" s="13"/>
      <c r="N56" s="21">
        <f aca="true" t="shared" si="36" ref="N56:N87">H56+I56+M56</f>
        <v>730.932</v>
      </c>
      <c r="O56" s="13"/>
      <c r="P56" s="21">
        <f aca="true" t="shared" si="37" ref="P56:P61">Q56+R56</f>
        <v>730.932</v>
      </c>
      <c r="Q56" s="13">
        <f t="shared" si="28"/>
        <v>495</v>
      </c>
      <c r="R56" s="21">
        <f t="shared" si="29"/>
        <v>235.93200000000002</v>
      </c>
    </row>
    <row r="57" spans="1:18" s="2" customFormat="1" ht="14.25" customHeight="1">
      <c r="A57" s="13">
        <v>43</v>
      </c>
      <c r="B57" s="13" t="s">
        <v>70</v>
      </c>
      <c r="C57" s="13">
        <f t="shared" si="19"/>
        <v>0.55</v>
      </c>
      <c r="D57" s="13"/>
      <c r="E57" s="13"/>
      <c r="F57" s="13">
        <v>0.55</v>
      </c>
      <c r="G57" s="21">
        <f t="shared" si="35"/>
        <v>670.0210000000001</v>
      </c>
      <c r="H57" s="13">
        <v>454</v>
      </c>
      <c r="I57" s="21">
        <f t="shared" si="33"/>
        <v>216.02100000000007</v>
      </c>
      <c r="J57" s="13"/>
      <c r="K57" s="13"/>
      <c r="L57" s="13"/>
      <c r="M57" s="13"/>
      <c r="N57" s="21">
        <f t="shared" si="36"/>
        <v>670.0210000000001</v>
      </c>
      <c r="O57" s="13"/>
      <c r="P57" s="21">
        <f t="shared" si="37"/>
        <v>670.0210000000001</v>
      </c>
      <c r="Q57" s="13">
        <f t="shared" si="28"/>
        <v>454</v>
      </c>
      <c r="R57" s="21">
        <f t="shared" si="29"/>
        <v>216.02100000000007</v>
      </c>
    </row>
    <row r="58" spans="1:18" s="2" customFormat="1" ht="14.25" customHeight="1">
      <c r="A58" s="13">
        <v>44</v>
      </c>
      <c r="B58" s="13" t="s">
        <v>71</v>
      </c>
      <c r="C58" s="13">
        <f t="shared" si="19"/>
        <v>1</v>
      </c>
      <c r="D58" s="13"/>
      <c r="E58" s="13"/>
      <c r="F58" s="13">
        <v>1</v>
      </c>
      <c r="G58" s="21">
        <f t="shared" si="35"/>
        <v>1218.22</v>
      </c>
      <c r="H58" s="13">
        <v>825</v>
      </c>
      <c r="I58" s="21">
        <f t="shared" si="33"/>
        <v>393.22</v>
      </c>
      <c r="J58" s="13"/>
      <c r="K58" s="13"/>
      <c r="L58" s="13"/>
      <c r="M58" s="13"/>
      <c r="N58" s="21">
        <f t="shared" si="36"/>
        <v>1218.22</v>
      </c>
      <c r="O58" s="13"/>
      <c r="P58" s="21">
        <f t="shared" si="37"/>
        <v>1218.22</v>
      </c>
      <c r="Q58" s="13">
        <f t="shared" si="28"/>
        <v>825</v>
      </c>
      <c r="R58" s="21">
        <f t="shared" si="29"/>
        <v>393.22</v>
      </c>
    </row>
    <row r="59" spans="1:18" s="1" customFormat="1" ht="14.25" customHeight="1">
      <c r="A59" s="12"/>
      <c r="B59" s="12" t="s">
        <v>72</v>
      </c>
      <c r="C59" s="12">
        <f t="shared" si="19"/>
        <v>24.48</v>
      </c>
      <c r="D59" s="12">
        <f>SUM(D60:D65)</f>
        <v>0.5</v>
      </c>
      <c r="E59" s="12">
        <f aca="true" t="shared" si="38" ref="E59:H59">SUM(E60:E65)</f>
        <v>18</v>
      </c>
      <c r="F59" s="12">
        <f t="shared" si="38"/>
        <v>6.48</v>
      </c>
      <c r="G59" s="22">
        <v>41628</v>
      </c>
      <c r="H59" s="12">
        <f t="shared" si="38"/>
        <v>28179</v>
      </c>
      <c r="I59" s="22">
        <v>13449</v>
      </c>
      <c r="J59" s="12">
        <f aca="true" t="shared" si="39" ref="I59:R59">SUM(J60:J65)</f>
        <v>6</v>
      </c>
      <c r="K59" s="12">
        <f t="shared" si="39"/>
        <v>4</v>
      </c>
      <c r="L59" s="12">
        <f t="shared" si="39"/>
        <v>2</v>
      </c>
      <c r="M59" s="12">
        <f t="shared" si="39"/>
        <v>3180</v>
      </c>
      <c r="N59" s="15">
        <v>44808</v>
      </c>
      <c r="O59" s="12">
        <f t="shared" si="39"/>
        <v>15712</v>
      </c>
      <c r="P59" s="15">
        <v>29096</v>
      </c>
      <c r="Q59" s="12">
        <f t="shared" si="39"/>
        <v>12467</v>
      </c>
      <c r="R59" s="15">
        <v>16629</v>
      </c>
    </row>
    <row r="60" spans="1:18" s="2" customFormat="1" ht="14.25" customHeight="1">
      <c r="A60" s="13">
        <v>45</v>
      </c>
      <c r="B60" s="13" t="s">
        <v>73</v>
      </c>
      <c r="C60" s="13">
        <f t="shared" si="19"/>
        <v>0.4</v>
      </c>
      <c r="D60" s="13"/>
      <c r="E60" s="13"/>
      <c r="F60" s="13">
        <v>0.4</v>
      </c>
      <c r="G60" s="21">
        <f t="shared" si="35"/>
        <v>487.288</v>
      </c>
      <c r="H60" s="13">
        <v>330</v>
      </c>
      <c r="I60" s="21">
        <f t="shared" si="33"/>
        <v>157.288</v>
      </c>
      <c r="J60" s="13"/>
      <c r="K60" s="13"/>
      <c r="L60" s="13"/>
      <c r="M60" s="13"/>
      <c r="N60" s="21">
        <f t="shared" si="36"/>
        <v>487.288</v>
      </c>
      <c r="O60" s="13"/>
      <c r="P60" s="21">
        <f t="shared" si="37"/>
        <v>487.288</v>
      </c>
      <c r="Q60" s="13">
        <f t="shared" si="28"/>
        <v>330</v>
      </c>
      <c r="R60" s="21">
        <f t="shared" si="29"/>
        <v>157.288</v>
      </c>
    </row>
    <row r="61" spans="1:18" s="2" customFormat="1" ht="14.25" customHeight="1">
      <c r="A61" s="13">
        <v>46</v>
      </c>
      <c r="B61" s="13" t="s">
        <v>74</v>
      </c>
      <c r="C61" s="13">
        <f t="shared" si="19"/>
        <v>0.79</v>
      </c>
      <c r="D61" s="13"/>
      <c r="E61" s="13"/>
      <c r="F61" s="13">
        <v>0.79</v>
      </c>
      <c r="G61" s="21">
        <f t="shared" si="35"/>
        <v>962.3938</v>
      </c>
      <c r="H61" s="13">
        <v>651</v>
      </c>
      <c r="I61" s="21">
        <f t="shared" si="33"/>
        <v>311.39380000000006</v>
      </c>
      <c r="J61" s="13"/>
      <c r="K61" s="13"/>
      <c r="L61" s="13"/>
      <c r="M61" s="13"/>
      <c r="N61" s="21">
        <f t="shared" si="36"/>
        <v>962.3938</v>
      </c>
      <c r="O61" s="13"/>
      <c r="P61" s="21">
        <f t="shared" si="37"/>
        <v>962.3938</v>
      </c>
      <c r="Q61" s="13">
        <f t="shared" si="28"/>
        <v>651</v>
      </c>
      <c r="R61" s="21">
        <f t="shared" si="29"/>
        <v>311.39380000000006</v>
      </c>
    </row>
    <row r="62" spans="1:18" s="2" customFormat="1" ht="14.25" customHeight="1">
      <c r="A62" s="13">
        <v>47</v>
      </c>
      <c r="B62" s="13" t="s">
        <v>75</v>
      </c>
      <c r="C62" s="13">
        <f t="shared" si="19"/>
        <v>8</v>
      </c>
      <c r="D62" s="13">
        <v>0.5</v>
      </c>
      <c r="E62" s="13">
        <v>7</v>
      </c>
      <c r="F62" s="13">
        <v>1</v>
      </c>
      <c r="G62" s="21">
        <f aca="true" t="shared" si="40" ref="G62:G67">E62*1874.18+F62*1218.22</f>
        <v>14337.48</v>
      </c>
      <c r="H62" s="13">
        <v>9705</v>
      </c>
      <c r="I62" s="21">
        <f t="shared" si="33"/>
        <v>4632.48</v>
      </c>
      <c r="J62" s="13">
        <f>K62+L62</f>
        <v>2</v>
      </c>
      <c r="K62" s="13">
        <v>1</v>
      </c>
      <c r="L62" s="13">
        <v>1</v>
      </c>
      <c r="M62" s="13">
        <f aca="true" t="shared" si="41" ref="M62:M64">K62*600+L62*390</f>
        <v>990</v>
      </c>
      <c r="N62" s="21">
        <f t="shared" si="36"/>
        <v>15327.48</v>
      </c>
      <c r="O62" s="13">
        <v>5714</v>
      </c>
      <c r="P62" s="21">
        <f aca="true" t="shared" si="42" ref="P62:P67">Q62+R62</f>
        <v>9613.48</v>
      </c>
      <c r="Q62" s="13">
        <f t="shared" si="28"/>
        <v>3991</v>
      </c>
      <c r="R62" s="21">
        <f t="shared" si="29"/>
        <v>5622.48</v>
      </c>
    </row>
    <row r="63" spans="1:18" s="2" customFormat="1" ht="14.25" customHeight="1">
      <c r="A63" s="13">
        <v>48</v>
      </c>
      <c r="B63" s="13" t="s">
        <v>76</v>
      </c>
      <c r="C63" s="13">
        <f t="shared" si="19"/>
        <v>6.29</v>
      </c>
      <c r="D63" s="13"/>
      <c r="E63" s="13">
        <v>6</v>
      </c>
      <c r="F63" s="13">
        <v>0.29</v>
      </c>
      <c r="G63" s="21">
        <f t="shared" si="40"/>
        <v>11598.3638</v>
      </c>
      <c r="H63" s="13">
        <v>7851</v>
      </c>
      <c r="I63" s="21">
        <f t="shared" si="33"/>
        <v>3747.363799999999</v>
      </c>
      <c r="J63" s="13">
        <f>K63+L63</f>
        <v>1</v>
      </c>
      <c r="K63" s="13"/>
      <c r="L63" s="13">
        <v>1</v>
      </c>
      <c r="M63" s="13">
        <f t="shared" si="41"/>
        <v>390</v>
      </c>
      <c r="N63" s="21">
        <f t="shared" si="36"/>
        <v>11988.3638</v>
      </c>
      <c r="O63" s="13">
        <v>4761</v>
      </c>
      <c r="P63" s="21">
        <f t="shared" si="42"/>
        <v>7227.363799999999</v>
      </c>
      <c r="Q63" s="13">
        <f t="shared" si="28"/>
        <v>3090</v>
      </c>
      <c r="R63" s="21">
        <f t="shared" si="29"/>
        <v>4137.363799999999</v>
      </c>
    </row>
    <row r="64" spans="1:18" s="2" customFormat="1" ht="14.25" customHeight="1">
      <c r="A64" s="13">
        <v>49</v>
      </c>
      <c r="B64" s="13" t="s">
        <v>77</v>
      </c>
      <c r="C64" s="13">
        <f t="shared" si="19"/>
        <v>8</v>
      </c>
      <c r="D64" s="13"/>
      <c r="E64" s="13">
        <v>5</v>
      </c>
      <c r="F64" s="13">
        <v>3</v>
      </c>
      <c r="G64" s="21">
        <f t="shared" si="40"/>
        <v>13025.56</v>
      </c>
      <c r="H64" s="13">
        <v>8817</v>
      </c>
      <c r="I64" s="21">
        <f t="shared" si="33"/>
        <v>4208.5599999999995</v>
      </c>
      <c r="J64" s="13">
        <f>K64+L64</f>
        <v>3</v>
      </c>
      <c r="K64" s="13">
        <v>3</v>
      </c>
      <c r="L64" s="13"/>
      <c r="M64" s="13">
        <f t="shared" si="41"/>
        <v>1800</v>
      </c>
      <c r="N64" s="21">
        <f t="shared" si="36"/>
        <v>14825.56</v>
      </c>
      <c r="O64" s="13">
        <v>5237</v>
      </c>
      <c r="P64" s="21">
        <f t="shared" si="42"/>
        <v>9588.56</v>
      </c>
      <c r="Q64" s="13">
        <f t="shared" si="28"/>
        <v>3580</v>
      </c>
      <c r="R64" s="21">
        <f t="shared" si="29"/>
        <v>6008.5599999999995</v>
      </c>
    </row>
    <row r="65" spans="1:18" s="2" customFormat="1" ht="14.25" customHeight="1">
      <c r="A65" s="13">
        <v>50</v>
      </c>
      <c r="B65" s="13" t="s">
        <v>78</v>
      </c>
      <c r="C65" s="13">
        <f t="shared" si="19"/>
        <v>1</v>
      </c>
      <c r="D65" s="13"/>
      <c r="E65" s="13"/>
      <c r="F65" s="13">
        <v>1</v>
      </c>
      <c r="G65" s="21">
        <f t="shared" si="40"/>
        <v>1218.22</v>
      </c>
      <c r="H65" s="13">
        <v>825</v>
      </c>
      <c r="I65" s="21">
        <f t="shared" si="33"/>
        <v>393.22</v>
      </c>
      <c r="J65" s="13"/>
      <c r="K65" s="13"/>
      <c r="L65" s="13"/>
      <c r="M65" s="13"/>
      <c r="N65" s="21">
        <f t="shared" si="36"/>
        <v>1218.22</v>
      </c>
      <c r="O65" s="13"/>
      <c r="P65" s="21">
        <f t="shared" si="42"/>
        <v>1218.22</v>
      </c>
      <c r="Q65" s="13">
        <f t="shared" si="28"/>
        <v>825</v>
      </c>
      <c r="R65" s="21">
        <f t="shared" si="29"/>
        <v>393.22</v>
      </c>
    </row>
    <row r="66" spans="1:18" s="1" customFormat="1" ht="14.25" customHeight="1">
      <c r="A66" s="12"/>
      <c r="B66" s="12" t="s">
        <v>79</v>
      </c>
      <c r="C66" s="12">
        <f aca="true" t="shared" si="43" ref="C66:C78">E66+F66</f>
        <v>30.419999999999998</v>
      </c>
      <c r="D66" s="12">
        <f>SUM(D67:D73)</f>
        <v>0.2</v>
      </c>
      <c r="E66" s="12">
        <f>SUM(E67:E73)</f>
        <v>14.129999999999999</v>
      </c>
      <c r="F66" s="12">
        <f>SUM(F67:F73)</f>
        <v>16.29</v>
      </c>
      <c r="G66" s="22">
        <v>46326</v>
      </c>
      <c r="H66" s="12">
        <f>SUM(H67:H73)</f>
        <v>31468</v>
      </c>
      <c r="I66" s="22">
        <v>14858</v>
      </c>
      <c r="J66" s="12">
        <v>1</v>
      </c>
      <c r="K66" s="12"/>
      <c r="L66" s="12">
        <f aca="true" t="shared" si="44" ref="L66:R66">SUM(L67:L73)</f>
        <v>1</v>
      </c>
      <c r="M66" s="12">
        <f t="shared" si="44"/>
        <v>390</v>
      </c>
      <c r="N66" s="15">
        <v>46716</v>
      </c>
      <c r="O66" s="15">
        <f t="shared" si="44"/>
        <v>11521</v>
      </c>
      <c r="P66" s="15">
        <v>35195</v>
      </c>
      <c r="Q66" s="15">
        <f t="shared" si="44"/>
        <v>19947</v>
      </c>
      <c r="R66" s="15">
        <v>15248</v>
      </c>
    </row>
    <row r="67" spans="1:18" s="2" customFormat="1" ht="14.25" customHeight="1">
      <c r="A67" s="13">
        <v>51</v>
      </c>
      <c r="B67" s="13" t="s">
        <v>80</v>
      </c>
      <c r="C67" s="13">
        <f t="shared" si="43"/>
        <v>2.1</v>
      </c>
      <c r="D67" s="13"/>
      <c r="E67" s="13"/>
      <c r="F67" s="13">
        <v>2.1</v>
      </c>
      <c r="G67" s="21">
        <f>E67*1874.18+F67*1218.22</f>
        <v>2558.262</v>
      </c>
      <c r="H67" s="13">
        <v>1732</v>
      </c>
      <c r="I67" s="21">
        <f t="shared" si="33"/>
        <v>826.2620000000002</v>
      </c>
      <c r="J67" s="13"/>
      <c r="K67" s="13"/>
      <c r="L67" s="13"/>
      <c r="M67" s="13"/>
      <c r="N67" s="21">
        <f t="shared" si="36"/>
        <v>2558.262</v>
      </c>
      <c r="O67" s="13"/>
      <c r="P67" s="21">
        <f t="shared" si="42"/>
        <v>2558.262</v>
      </c>
      <c r="Q67" s="13">
        <f t="shared" si="28"/>
        <v>1732</v>
      </c>
      <c r="R67" s="21">
        <f t="shared" si="29"/>
        <v>826.2620000000002</v>
      </c>
    </row>
    <row r="68" spans="1:18" s="2" customFormat="1" ht="14.25" customHeight="1">
      <c r="A68" s="13">
        <v>52</v>
      </c>
      <c r="B68" s="13" t="s">
        <v>81</v>
      </c>
      <c r="C68" s="13">
        <f t="shared" si="43"/>
        <v>4</v>
      </c>
      <c r="D68" s="13"/>
      <c r="E68" s="13">
        <v>1.8</v>
      </c>
      <c r="F68" s="13">
        <v>2.2</v>
      </c>
      <c r="G68" s="21">
        <f aca="true" t="shared" si="45" ref="G68:G73">E68*1874.18+F68*1218.22</f>
        <v>6053.608</v>
      </c>
      <c r="H68" s="13">
        <v>4157</v>
      </c>
      <c r="I68" s="21">
        <f t="shared" si="33"/>
        <v>1896.6080000000002</v>
      </c>
      <c r="J68" s="13"/>
      <c r="K68" s="13"/>
      <c r="L68" s="13"/>
      <c r="M68" s="13"/>
      <c r="N68" s="21">
        <f t="shared" si="36"/>
        <v>6053.608</v>
      </c>
      <c r="O68" s="13"/>
      <c r="P68" s="21">
        <f aca="true" t="shared" si="46" ref="P68:P73">Q68+R68</f>
        <v>6053.608</v>
      </c>
      <c r="Q68" s="13">
        <f t="shared" si="28"/>
        <v>4157</v>
      </c>
      <c r="R68" s="21">
        <f t="shared" si="29"/>
        <v>1896.6080000000002</v>
      </c>
    </row>
    <row r="69" spans="1:18" s="2" customFormat="1" ht="14.25" customHeight="1">
      <c r="A69" s="13">
        <v>53</v>
      </c>
      <c r="B69" s="13" t="s">
        <v>82</v>
      </c>
      <c r="C69" s="13">
        <f t="shared" si="43"/>
        <v>3</v>
      </c>
      <c r="D69" s="13">
        <v>0.1</v>
      </c>
      <c r="E69" s="13">
        <v>2.33</v>
      </c>
      <c r="F69" s="13">
        <v>0.67</v>
      </c>
      <c r="G69" s="21">
        <f t="shared" si="45"/>
        <v>5183.0468</v>
      </c>
      <c r="H69" s="13">
        <v>3559</v>
      </c>
      <c r="I69" s="21">
        <f t="shared" si="33"/>
        <v>1624.0468</v>
      </c>
      <c r="J69" s="13">
        <v>1</v>
      </c>
      <c r="K69" s="13"/>
      <c r="L69" s="13">
        <v>1</v>
      </c>
      <c r="M69" s="13">
        <f>K69*600+L69*390</f>
        <v>390</v>
      </c>
      <c r="N69" s="21">
        <f t="shared" si="36"/>
        <v>5573.0468</v>
      </c>
      <c r="O69" s="13">
        <v>2950</v>
      </c>
      <c r="P69" s="21">
        <f t="shared" si="46"/>
        <v>2623.0468</v>
      </c>
      <c r="Q69" s="13">
        <f t="shared" si="28"/>
        <v>609</v>
      </c>
      <c r="R69" s="21">
        <f t="shared" si="29"/>
        <v>2014.0468</v>
      </c>
    </row>
    <row r="70" spans="1:18" s="2" customFormat="1" ht="14.25" customHeight="1">
      <c r="A70" s="13">
        <v>54</v>
      </c>
      <c r="B70" s="13" t="s">
        <v>83</v>
      </c>
      <c r="C70" s="13">
        <f t="shared" si="43"/>
        <v>3.3200000000000003</v>
      </c>
      <c r="D70" s="13">
        <v>0.1</v>
      </c>
      <c r="E70" s="13">
        <v>2</v>
      </c>
      <c r="F70" s="13">
        <v>1.32</v>
      </c>
      <c r="G70" s="21">
        <f t="shared" si="45"/>
        <v>5356.410400000001</v>
      </c>
      <c r="H70" s="13">
        <v>3626</v>
      </c>
      <c r="I70" s="21">
        <f t="shared" si="33"/>
        <v>1730.4104000000007</v>
      </c>
      <c r="J70" s="13"/>
      <c r="K70" s="13"/>
      <c r="L70" s="13"/>
      <c r="M70" s="13"/>
      <c r="N70" s="21">
        <f t="shared" si="36"/>
        <v>5356.410400000001</v>
      </c>
      <c r="O70" s="13"/>
      <c r="P70" s="21">
        <f t="shared" si="46"/>
        <v>5356.410400000001</v>
      </c>
      <c r="Q70" s="13">
        <f t="shared" si="28"/>
        <v>3626</v>
      </c>
      <c r="R70" s="21">
        <f t="shared" si="29"/>
        <v>1730.4104000000007</v>
      </c>
    </row>
    <row r="71" spans="1:18" s="2" customFormat="1" ht="14.25" customHeight="1">
      <c r="A71" s="13">
        <v>55</v>
      </c>
      <c r="B71" s="13" t="s">
        <v>84</v>
      </c>
      <c r="C71" s="13">
        <f t="shared" si="43"/>
        <v>5.5</v>
      </c>
      <c r="D71" s="13"/>
      <c r="E71" s="13">
        <v>2</v>
      </c>
      <c r="F71" s="13">
        <v>3.5</v>
      </c>
      <c r="G71" s="21">
        <f t="shared" si="45"/>
        <v>8012.130000000001</v>
      </c>
      <c r="H71" s="13">
        <v>5423</v>
      </c>
      <c r="I71" s="21">
        <f t="shared" si="33"/>
        <v>2589.130000000001</v>
      </c>
      <c r="J71" s="13"/>
      <c r="K71" s="13"/>
      <c r="L71" s="13"/>
      <c r="M71" s="13"/>
      <c r="N71" s="21">
        <f t="shared" si="36"/>
        <v>8012.130000000001</v>
      </c>
      <c r="O71" s="13">
        <v>1905</v>
      </c>
      <c r="P71" s="21">
        <f t="shared" si="46"/>
        <v>6107.130000000001</v>
      </c>
      <c r="Q71" s="13">
        <f t="shared" si="28"/>
        <v>3518</v>
      </c>
      <c r="R71" s="21">
        <f t="shared" si="29"/>
        <v>2589.130000000001</v>
      </c>
    </row>
    <row r="72" spans="1:18" s="2" customFormat="1" ht="14.25" customHeight="1">
      <c r="A72" s="13">
        <v>56</v>
      </c>
      <c r="B72" s="13" t="s">
        <v>85</v>
      </c>
      <c r="C72" s="13">
        <f t="shared" si="43"/>
        <v>7.5</v>
      </c>
      <c r="D72" s="13"/>
      <c r="E72" s="13">
        <v>4.5</v>
      </c>
      <c r="F72" s="13">
        <v>3</v>
      </c>
      <c r="G72" s="21">
        <f t="shared" si="45"/>
        <v>12088.47</v>
      </c>
      <c r="H72" s="13">
        <v>8182</v>
      </c>
      <c r="I72" s="21">
        <f t="shared" si="33"/>
        <v>3906.4699999999993</v>
      </c>
      <c r="J72" s="13"/>
      <c r="K72" s="13"/>
      <c r="L72" s="13"/>
      <c r="M72" s="13"/>
      <c r="N72" s="21">
        <f t="shared" si="36"/>
        <v>12088.47</v>
      </c>
      <c r="O72" s="13">
        <v>2857</v>
      </c>
      <c r="P72" s="21">
        <f t="shared" si="46"/>
        <v>9231.47</v>
      </c>
      <c r="Q72" s="13">
        <f t="shared" si="28"/>
        <v>5325</v>
      </c>
      <c r="R72" s="21">
        <f t="shared" si="29"/>
        <v>3906.4699999999993</v>
      </c>
    </row>
    <row r="73" spans="1:18" s="2" customFormat="1" ht="14.25" customHeight="1">
      <c r="A73" s="13">
        <v>57</v>
      </c>
      <c r="B73" s="13" t="s">
        <v>86</v>
      </c>
      <c r="C73" s="13">
        <f t="shared" si="43"/>
        <v>5</v>
      </c>
      <c r="D73" s="13"/>
      <c r="E73" s="13">
        <v>1.5</v>
      </c>
      <c r="F73" s="13">
        <v>3.5</v>
      </c>
      <c r="G73" s="21">
        <f t="shared" si="45"/>
        <v>7075.040000000001</v>
      </c>
      <c r="H73" s="13">
        <v>4789</v>
      </c>
      <c r="I73" s="21">
        <f t="shared" si="33"/>
        <v>2286.040000000001</v>
      </c>
      <c r="J73" s="13"/>
      <c r="K73" s="13"/>
      <c r="L73" s="13"/>
      <c r="M73" s="13"/>
      <c r="N73" s="21">
        <f t="shared" si="36"/>
        <v>7075.040000000001</v>
      </c>
      <c r="O73" s="13">
        <v>3809</v>
      </c>
      <c r="P73" s="21">
        <f t="shared" si="46"/>
        <v>3266.040000000001</v>
      </c>
      <c r="Q73" s="13">
        <f t="shared" si="28"/>
        <v>980</v>
      </c>
      <c r="R73" s="21">
        <f t="shared" si="29"/>
        <v>2286.040000000001</v>
      </c>
    </row>
    <row r="74" spans="1:18" s="1" customFormat="1" ht="14.25" customHeight="1">
      <c r="A74" s="12"/>
      <c r="B74" s="12" t="s">
        <v>87</v>
      </c>
      <c r="C74" s="12">
        <f t="shared" si="43"/>
        <v>29.22</v>
      </c>
      <c r="D74" s="12">
        <f>SUM(D75:D84)</f>
        <v>3</v>
      </c>
      <c r="E74" s="12">
        <f>SUM(E75:E84)</f>
        <v>16.29</v>
      </c>
      <c r="F74" s="12">
        <f>SUM(F75:F84)</f>
        <v>12.930000000000001</v>
      </c>
      <c r="G74" s="22">
        <v>46283</v>
      </c>
      <c r="H74" s="12">
        <f>SUM(H75:H84)</f>
        <v>31668</v>
      </c>
      <c r="I74" s="22">
        <v>14615</v>
      </c>
      <c r="J74" s="12">
        <f>K74+L74</f>
        <v>4.9</v>
      </c>
      <c r="K74" s="12">
        <f aca="true" t="shared" si="47" ref="K74:Q74">SUM(K75:K84)</f>
        <v>2</v>
      </c>
      <c r="L74" s="12">
        <f t="shared" si="47"/>
        <v>2.9</v>
      </c>
      <c r="M74" s="12">
        <f t="shared" si="47"/>
        <v>2331</v>
      </c>
      <c r="N74" s="15">
        <v>48614</v>
      </c>
      <c r="O74" s="12">
        <f t="shared" si="47"/>
        <v>13477</v>
      </c>
      <c r="P74" s="15">
        <v>35137</v>
      </c>
      <c r="Q74" s="12">
        <f t="shared" si="47"/>
        <v>18191</v>
      </c>
      <c r="R74" s="15">
        <v>16946</v>
      </c>
    </row>
    <row r="75" spans="1:18" s="2" customFormat="1" ht="14.25" customHeight="1">
      <c r="A75" s="13">
        <v>58</v>
      </c>
      <c r="B75" s="13" t="s">
        <v>88</v>
      </c>
      <c r="C75" s="13">
        <f t="shared" si="43"/>
        <v>1</v>
      </c>
      <c r="D75" s="13"/>
      <c r="E75" s="13"/>
      <c r="F75" s="13">
        <v>1</v>
      </c>
      <c r="G75" s="21">
        <f>E75*1874.18+F75*1218.22</f>
        <v>1218.22</v>
      </c>
      <c r="H75" s="13">
        <v>825</v>
      </c>
      <c r="I75" s="21">
        <f t="shared" si="33"/>
        <v>393.22</v>
      </c>
      <c r="J75" s="13"/>
      <c r="K75" s="13"/>
      <c r="L75" s="13"/>
      <c r="M75" s="13"/>
      <c r="N75" s="21">
        <f t="shared" si="36"/>
        <v>1218.22</v>
      </c>
      <c r="O75" s="13"/>
      <c r="P75" s="21">
        <f>Q75+R75</f>
        <v>1218.22</v>
      </c>
      <c r="Q75" s="13">
        <f aca="true" t="shared" si="48" ref="Q74:Q108">H75-O75</f>
        <v>825</v>
      </c>
      <c r="R75" s="21">
        <f aca="true" t="shared" si="49" ref="R75:R108">I75+M75</f>
        <v>393.22</v>
      </c>
    </row>
    <row r="76" spans="1:18" s="2" customFormat="1" ht="14.25" customHeight="1">
      <c r="A76" s="13">
        <v>59</v>
      </c>
      <c r="B76" s="13" t="s">
        <v>89</v>
      </c>
      <c r="C76" s="13">
        <f t="shared" si="43"/>
        <v>2.62</v>
      </c>
      <c r="D76" s="13">
        <v>0.5</v>
      </c>
      <c r="E76" s="13">
        <v>2</v>
      </c>
      <c r="F76" s="13">
        <v>0.62</v>
      </c>
      <c r="G76" s="21">
        <f aca="true" t="shared" si="50" ref="G76:G84">E76*1874.18+F76*1218.22</f>
        <v>4503.6564</v>
      </c>
      <c r="H76" s="13">
        <v>3092</v>
      </c>
      <c r="I76" s="21">
        <f t="shared" si="33"/>
        <v>1411.6563999999998</v>
      </c>
      <c r="J76" s="13"/>
      <c r="K76" s="13"/>
      <c r="L76" s="13"/>
      <c r="M76" s="13"/>
      <c r="N76" s="21">
        <f t="shared" si="36"/>
        <v>4503.6564</v>
      </c>
      <c r="O76" s="13"/>
      <c r="P76" s="21">
        <f aca="true" t="shared" si="51" ref="P76:P84">Q76+R76</f>
        <v>4503.6564</v>
      </c>
      <c r="Q76" s="13">
        <f t="shared" si="48"/>
        <v>3092</v>
      </c>
      <c r="R76" s="21">
        <f t="shared" si="49"/>
        <v>1411.6563999999998</v>
      </c>
    </row>
    <row r="77" spans="1:18" s="2" customFormat="1" ht="14.25" customHeight="1">
      <c r="A77" s="13">
        <v>60</v>
      </c>
      <c r="B77" s="13" t="s">
        <v>90</v>
      </c>
      <c r="C77" s="13">
        <f t="shared" si="43"/>
        <v>4.5</v>
      </c>
      <c r="D77" s="13">
        <v>1</v>
      </c>
      <c r="E77" s="13">
        <v>3</v>
      </c>
      <c r="F77" s="13">
        <v>1.5</v>
      </c>
      <c r="G77" s="21">
        <f t="shared" si="50"/>
        <v>7449.87</v>
      </c>
      <c r="H77" s="13">
        <v>5116</v>
      </c>
      <c r="I77" s="21">
        <f t="shared" si="33"/>
        <v>2333.87</v>
      </c>
      <c r="J77" s="13">
        <f>K77+L77</f>
        <v>1</v>
      </c>
      <c r="K77" s="13">
        <v>1</v>
      </c>
      <c r="L77" s="13"/>
      <c r="M77" s="13">
        <f aca="true" t="shared" si="52" ref="M77:M81">K77*600+L77*390</f>
        <v>600</v>
      </c>
      <c r="N77" s="21">
        <f t="shared" si="36"/>
        <v>8049.87</v>
      </c>
      <c r="O77" s="13">
        <v>4130</v>
      </c>
      <c r="P77" s="21">
        <f t="shared" si="51"/>
        <v>3919.87</v>
      </c>
      <c r="Q77" s="13">
        <f t="shared" si="48"/>
        <v>986</v>
      </c>
      <c r="R77" s="21">
        <f t="shared" si="49"/>
        <v>2933.87</v>
      </c>
    </row>
    <row r="78" spans="1:18" s="2" customFormat="1" ht="14.25" customHeight="1">
      <c r="A78" s="13">
        <v>61</v>
      </c>
      <c r="B78" s="13" t="s">
        <v>91</v>
      </c>
      <c r="C78" s="13">
        <f t="shared" si="43"/>
        <v>6.5</v>
      </c>
      <c r="D78" s="13">
        <v>1</v>
      </c>
      <c r="E78" s="13">
        <v>3.5</v>
      </c>
      <c r="F78" s="13">
        <v>3</v>
      </c>
      <c r="G78" s="21">
        <f t="shared" si="50"/>
        <v>10214.29</v>
      </c>
      <c r="H78" s="13">
        <v>7014</v>
      </c>
      <c r="I78" s="21">
        <f t="shared" si="33"/>
        <v>3200.290000000001</v>
      </c>
      <c r="J78" s="13">
        <f aca="true" t="shared" si="53" ref="J78:J85">K78+L78</f>
        <v>2</v>
      </c>
      <c r="K78" s="13">
        <v>0.5</v>
      </c>
      <c r="L78" s="13">
        <v>1.5</v>
      </c>
      <c r="M78" s="13">
        <f t="shared" si="52"/>
        <v>885</v>
      </c>
      <c r="N78" s="21">
        <f t="shared" si="36"/>
        <v>11099.29</v>
      </c>
      <c r="O78" s="13">
        <v>6490</v>
      </c>
      <c r="P78" s="21">
        <f t="shared" si="51"/>
        <v>4609.290000000001</v>
      </c>
      <c r="Q78" s="13">
        <f t="shared" si="48"/>
        <v>524</v>
      </c>
      <c r="R78" s="21">
        <f t="shared" si="49"/>
        <v>4085.290000000001</v>
      </c>
    </row>
    <row r="79" spans="1:18" s="2" customFormat="1" ht="14.25" customHeight="1">
      <c r="A79" s="13">
        <v>62</v>
      </c>
      <c r="B79" s="13" t="s">
        <v>92</v>
      </c>
      <c r="C79" s="13">
        <f aca="true" t="shared" si="54" ref="C79:C107">E79+F79</f>
        <v>3</v>
      </c>
      <c r="D79" s="13"/>
      <c r="E79" s="13">
        <v>2</v>
      </c>
      <c r="F79" s="13">
        <v>1</v>
      </c>
      <c r="G79" s="21">
        <f t="shared" si="50"/>
        <v>4966.58</v>
      </c>
      <c r="H79" s="13">
        <v>3410</v>
      </c>
      <c r="I79" s="21">
        <f aca="true" t="shared" si="55" ref="I79:I112">G79-H79</f>
        <v>1556.58</v>
      </c>
      <c r="J79" s="13"/>
      <c r="K79" s="13"/>
      <c r="L79" s="13"/>
      <c r="M79" s="13"/>
      <c r="N79" s="21">
        <f t="shared" si="36"/>
        <v>4966.58</v>
      </c>
      <c r="O79" s="13"/>
      <c r="P79" s="21">
        <f t="shared" si="51"/>
        <v>4966.58</v>
      </c>
      <c r="Q79" s="13">
        <f t="shared" si="48"/>
        <v>3410</v>
      </c>
      <c r="R79" s="21">
        <f t="shared" si="49"/>
        <v>1556.58</v>
      </c>
    </row>
    <row r="80" spans="1:18" s="2" customFormat="1" ht="14.25" customHeight="1">
      <c r="A80" s="13">
        <v>63</v>
      </c>
      <c r="B80" s="13" t="s">
        <v>93</v>
      </c>
      <c r="C80" s="13">
        <f t="shared" si="54"/>
        <v>2</v>
      </c>
      <c r="D80" s="13">
        <v>0.5</v>
      </c>
      <c r="E80" s="13">
        <v>0.5</v>
      </c>
      <c r="F80" s="13">
        <v>1.5</v>
      </c>
      <c r="G80" s="21">
        <f t="shared" si="50"/>
        <v>2764.42</v>
      </c>
      <c r="H80" s="13">
        <v>1898</v>
      </c>
      <c r="I80" s="21">
        <f t="shared" si="55"/>
        <v>866.4200000000001</v>
      </c>
      <c r="J80" s="13"/>
      <c r="K80" s="13"/>
      <c r="L80" s="13"/>
      <c r="M80" s="13"/>
      <c r="N80" s="21">
        <f t="shared" si="36"/>
        <v>2764.42</v>
      </c>
      <c r="O80" s="13"/>
      <c r="P80" s="21">
        <f t="shared" si="51"/>
        <v>2764.42</v>
      </c>
      <c r="Q80" s="13">
        <f t="shared" si="48"/>
        <v>1898</v>
      </c>
      <c r="R80" s="21">
        <f t="shared" si="49"/>
        <v>866.4200000000001</v>
      </c>
    </row>
    <row r="81" spans="1:18" s="2" customFormat="1" ht="14.25" customHeight="1">
      <c r="A81" s="13">
        <v>64</v>
      </c>
      <c r="B81" s="13" t="s">
        <v>94</v>
      </c>
      <c r="C81" s="13">
        <f t="shared" si="54"/>
        <v>0.79</v>
      </c>
      <c r="D81" s="13"/>
      <c r="E81" s="13">
        <v>0.79</v>
      </c>
      <c r="F81" s="13"/>
      <c r="G81" s="21">
        <f t="shared" si="50"/>
        <v>1480.6022</v>
      </c>
      <c r="H81" s="13">
        <v>1002</v>
      </c>
      <c r="I81" s="21">
        <f t="shared" si="55"/>
        <v>478.60220000000004</v>
      </c>
      <c r="J81" s="13">
        <f t="shared" si="53"/>
        <v>1.4</v>
      </c>
      <c r="K81" s="13"/>
      <c r="L81" s="13">
        <v>1.4</v>
      </c>
      <c r="M81" s="13">
        <f t="shared" si="52"/>
        <v>546</v>
      </c>
      <c r="N81" s="21">
        <f t="shared" si="36"/>
        <v>2026.6022</v>
      </c>
      <c r="O81" s="13"/>
      <c r="P81" s="21">
        <f t="shared" si="51"/>
        <v>2026.6022</v>
      </c>
      <c r="Q81" s="13">
        <f t="shared" si="48"/>
        <v>1002</v>
      </c>
      <c r="R81" s="21">
        <f t="shared" si="49"/>
        <v>1024.6022</v>
      </c>
    </row>
    <row r="82" spans="1:18" s="2" customFormat="1" ht="14.25" customHeight="1">
      <c r="A82" s="13">
        <v>65</v>
      </c>
      <c r="B82" s="13" t="s">
        <v>95</v>
      </c>
      <c r="C82" s="13">
        <f t="shared" si="54"/>
        <v>3</v>
      </c>
      <c r="D82" s="13"/>
      <c r="E82" s="13">
        <v>2</v>
      </c>
      <c r="F82" s="13">
        <v>1</v>
      </c>
      <c r="G82" s="21">
        <f t="shared" si="50"/>
        <v>4966.58</v>
      </c>
      <c r="H82" s="13">
        <v>3410</v>
      </c>
      <c r="I82" s="21">
        <f t="shared" si="55"/>
        <v>1556.58</v>
      </c>
      <c r="J82" s="13"/>
      <c r="K82" s="13"/>
      <c r="L82" s="13"/>
      <c r="M82" s="13"/>
      <c r="N82" s="21">
        <f t="shared" si="36"/>
        <v>4966.58</v>
      </c>
      <c r="O82" s="13"/>
      <c r="P82" s="21">
        <f t="shared" si="51"/>
        <v>4966.58</v>
      </c>
      <c r="Q82" s="13">
        <f t="shared" si="48"/>
        <v>3410</v>
      </c>
      <c r="R82" s="21">
        <f t="shared" si="49"/>
        <v>1556.58</v>
      </c>
    </row>
    <row r="83" spans="1:18" s="2" customFormat="1" ht="14.25" customHeight="1">
      <c r="A83" s="13">
        <v>66</v>
      </c>
      <c r="B83" s="13" t="s">
        <v>96</v>
      </c>
      <c r="C83" s="13">
        <f t="shared" si="54"/>
        <v>2.31</v>
      </c>
      <c r="D83" s="13"/>
      <c r="E83" s="13"/>
      <c r="F83" s="13">
        <v>2.31</v>
      </c>
      <c r="G83" s="21">
        <f t="shared" si="50"/>
        <v>2814.0882</v>
      </c>
      <c r="H83" s="13">
        <v>1905</v>
      </c>
      <c r="I83" s="21">
        <f t="shared" si="55"/>
        <v>909.0882000000001</v>
      </c>
      <c r="J83" s="13"/>
      <c r="K83" s="13"/>
      <c r="L83" s="13"/>
      <c r="M83" s="13"/>
      <c r="N83" s="21">
        <f t="shared" si="36"/>
        <v>2814.0882</v>
      </c>
      <c r="O83" s="13"/>
      <c r="P83" s="21">
        <f t="shared" si="51"/>
        <v>2814.0882</v>
      </c>
      <c r="Q83" s="13">
        <f t="shared" si="48"/>
        <v>1905</v>
      </c>
      <c r="R83" s="21">
        <f t="shared" si="49"/>
        <v>909.0882000000001</v>
      </c>
    </row>
    <row r="84" spans="1:18" s="2" customFormat="1" ht="14.25" customHeight="1">
      <c r="A84" s="13">
        <v>67</v>
      </c>
      <c r="B84" s="13" t="s">
        <v>97</v>
      </c>
      <c r="C84" s="13">
        <f t="shared" si="54"/>
        <v>3.5</v>
      </c>
      <c r="D84" s="13"/>
      <c r="E84" s="13">
        <v>2.5</v>
      </c>
      <c r="F84" s="13">
        <v>1</v>
      </c>
      <c r="G84" s="21">
        <f t="shared" si="50"/>
        <v>5903.67</v>
      </c>
      <c r="H84" s="13">
        <v>3996</v>
      </c>
      <c r="I84" s="21">
        <f t="shared" si="55"/>
        <v>1907.67</v>
      </c>
      <c r="J84" s="13">
        <f t="shared" si="53"/>
        <v>0.5</v>
      </c>
      <c r="K84" s="13">
        <v>0.5</v>
      </c>
      <c r="L84" s="13"/>
      <c r="M84" s="13">
        <f>K84*600+L84*390</f>
        <v>300</v>
      </c>
      <c r="N84" s="21">
        <f t="shared" si="36"/>
        <v>6203.67</v>
      </c>
      <c r="O84" s="13">
        <v>2857</v>
      </c>
      <c r="P84" s="21">
        <f t="shared" si="51"/>
        <v>3346.67</v>
      </c>
      <c r="Q84" s="13">
        <f t="shared" si="48"/>
        <v>1139</v>
      </c>
      <c r="R84" s="21">
        <f t="shared" si="49"/>
        <v>2207.67</v>
      </c>
    </row>
    <row r="85" spans="1:18" s="1" customFormat="1" ht="14.25" customHeight="1">
      <c r="A85" s="12"/>
      <c r="B85" s="12" t="s">
        <v>98</v>
      </c>
      <c r="C85" s="12">
        <f t="shared" si="54"/>
        <v>12.830000000000002</v>
      </c>
      <c r="D85" s="12"/>
      <c r="E85" s="12">
        <f>SUM(E86:E91)</f>
        <v>2.8</v>
      </c>
      <c r="F85" s="12">
        <f>SUM(F86:F91)</f>
        <v>10.030000000000001</v>
      </c>
      <c r="G85" s="22">
        <v>17466</v>
      </c>
      <c r="H85" s="36">
        <f>SUM(H86:H91)</f>
        <v>11823</v>
      </c>
      <c r="I85" s="22">
        <v>5643</v>
      </c>
      <c r="J85" s="12">
        <f t="shared" si="53"/>
        <v>1.5</v>
      </c>
      <c r="K85" s="12"/>
      <c r="L85" s="12">
        <f>SUM(L86:L91)</f>
        <v>1.5</v>
      </c>
      <c r="M85" s="12">
        <f>SUM(M86:M91)</f>
        <v>585</v>
      </c>
      <c r="N85" s="15">
        <v>18051</v>
      </c>
      <c r="O85" s="12"/>
      <c r="P85" s="15">
        <v>18051</v>
      </c>
      <c r="Q85" s="15">
        <f>SUM(Q86:Q91)</f>
        <v>11823</v>
      </c>
      <c r="R85" s="15">
        <v>6228</v>
      </c>
    </row>
    <row r="86" spans="1:18" s="2" customFormat="1" ht="14.25" customHeight="1">
      <c r="A86" s="13">
        <v>68</v>
      </c>
      <c r="B86" s="13" t="s">
        <v>99</v>
      </c>
      <c r="C86" s="13">
        <f t="shared" si="54"/>
        <v>2.2</v>
      </c>
      <c r="D86" s="13"/>
      <c r="E86" s="13">
        <v>0.5</v>
      </c>
      <c r="F86" s="13">
        <v>1.7</v>
      </c>
      <c r="G86" s="37">
        <f>E86*1874.18+F86*1218.22</f>
        <v>3008.0640000000003</v>
      </c>
      <c r="H86" s="38">
        <v>2036</v>
      </c>
      <c r="I86" s="37">
        <f t="shared" si="55"/>
        <v>972.0640000000003</v>
      </c>
      <c r="J86" s="13"/>
      <c r="K86" s="13"/>
      <c r="L86" s="13"/>
      <c r="M86" s="13"/>
      <c r="N86" s="21">
        <f t="shared" si="36"/>
        <v>3008.0640000000003</v>
      </c>
      <c r="O86" s="13"/>
      <c r="P86" s="21">
        <f>Q86+R86</f>
        <v>3008.0640000000003</v>
      </c>
      <c r="Q86" s="13">
        <f t="shared" si="48"/>
        <v>2036</v>
      </c>
      <c r="R86" s="21">
        <f t="shared" si="49"/>
        <v>972.0640000000003</v>
      </c>
    </row>
    <row r="87" spans="1:18" s="2" customFormat="1" ht="14.25" customHeight="1">
      <c r="A87" s="13">
        <v>69</v>
      </c>
      <c r="B87" s="13" t="s">
        <v>100</v>
      </c>
      <c r="C87" s="13">
        <f t="shared" si="54"/>
        <v>1.54</v>
      </c>
      <c r="D87" s="13"/>
      <c r="E87" s="13"/>
      <c r="F87" s="13">
        <v>1.54</v>
      </c>
      <c r="G87" s="21">
        <f>E87*1874.18+F87*1218.22</f>
        <v>1876.0588</v>
      </c>
      <c r="H87" s="13">
        <v>1270</v>
      </c>
      <c r="I87" s="21">
        <f t="shared" si="55"/>
        <v>606.0588</v>
      </c>
      <c r="J87" s="13">
        <v>1</v>
      </c>
      <c r="K87" s="13"/>
      <c r="L87" s="13">
        <v>1</v>
      </c>
      <c r="M87" s="13">
        <f>K87*600+L87*390</f>
        <v>390</v>
      </c>
      <c r="N87" s="21">
        <f t="shared" si="36"/>
        <v>2266.0588</v>
      </c>
      <c r="O87" s="13"/>
      <c r="P87" s="21">
        <f>Q87+R87</f>
        <v>2266.0588</v>
      </c>
      <c r="Q87" s="13">
        <f t="shared" si="48"/>
        <v>1270</v>
      </c>
      <c r="R87" s="21">
        <f t="shared" si="49"/>
        <v>996.0588</v>
      </c>
    </row>
    <row r="88" spans="1:18" s="2" customFormat="1" ht="14.25" customHeight="1">
      <c r="A88" s="13">
        <v>70</v>
      </c>
      <c r="B88" s="13" t="s">
        <v>101</v>
      </c>
      <c r="C88" s="13">
        <f t="shared" si="54"/>
        <v>2.71</v>
      </c>
      <c r="D88" s="13"/>
      <c r="E88" s="13"/>
      <c r="F88" s="13">
        <v>2.71</v>
      </c>
      <c r="G88" s="21">
        <f aca="true" t="shared" si="56" ref="G88:G93">E88*1874.18+F88*1218.22</f>
        <v>3301.3762</v>
      </c>
      <c r="H88" s="13">
        <v>2235</v>
      </c>
      <c r="I88" s="21">
        <f t="shared" si="55"/>
        <v>1066.3762000000002</v>
      </c>
      <c r="J88" s="13"/>
      <c r="K88" s="13"/>
      <c r="L88" s="13"/>
      <c r="M88" s="13"/>
      <c r="N88" s="21">
        <f aca="true" t="shared" si="57" ref="N88:N108">H88+I88+M88</f>
        <v>3301.3762</v>
      </c>
      <c r="O88" s="13"/>
      <c r="P88" s="21">
        <f aca="true" t="shared" si="58" ref="P88:P93">Q88+R88</f>
        <v>3301.3762</v>
      </c>
      <c r="Q88" s="13">
        <f t="shared" si="48"/>
        <v>2235</v>
      </c>
      <c r="R88" s="21">
        <f t="shared" si="49"/>
        <v>1066.3762000000002</v>
      </c>
    </row>
    <row r="89" spans="1:18" s="2" customFormat="1" ht="14.25" customHeight="1">
      <c r="A89" s="13">
        <v>71</v>
      </c>
      <c r="B89" s="13" t="s">
        <v>102</v>
      </c>
      <c r="C89" s="13">
        <f t="shared" si="54"/>
        <v>2.38</v>
      </c>
      <c r="D89" s="13"/>
      <c r="E89" s="13">
        <v>0.8</v>
      </c>
      <c r="F89" s="13">
        <v>1.58</v>
      </c>
      <c r="G89" s="21">
        <f t="shared" si="56"/>
        <v>3424.1316</v>
      </c>
      <c r="H89" s="13">
        <v>2318</v>
      </c>
      <c r="I89" s="21">
        <f t="shared" si="55"/>
        <v>1106.1316000000002</v>
      </c>
      <c r="J89" s="13"/>
      <c r="K89" s="13"/>
      <c r="L89" s="13"/>
      <c r="M89" s="13"/>
      <c r="N89" s="21">
        <f t="shared" si="57"/>
        <v>3424.1316</v>
      </c>
      <c r="O89" s="13"/>
      <c r="P89" s="21">
        <f t="shared" si="58"/>
        <v>3424.1316</v>
      </c>
      <c r="Q89" s="13">
        <f t="shared" si="48"/>
        <v>2318</v>
      </c>
      <c r="R89" s="21">
        <f t="shared" si="49"/>
        <v>1106.1316000000002</v>
      </c>
    </row>
    <row r="90" spans="1:18" s="2" customFormat="1" ht="14.25" customHeight="1">
      <c r="A90" s="13">
        <v>72</v>
      </c>
      <c r="B90" s="13" t="s">
        <v>103</v>
      </c>
      <c r="C90" s="13">
        <f t="shared" si="54"/>
        <v>1.5</v>
      </c>
      <c r="D90" s="13"/>
      <c r="E90" s="13"/>
      <c r="F90" s="13">
        <v>1.5</v>
      </c>
      <c r="G90" s="21">
        <f t="shared" si="56"/>
        <v>1827.33</v>
      </c>
      <c r="H90" s="13">
        <v>1237</v>
      </c>
      <c r="I90" s="21">
        <f t="shared" si="55"/>
        <v>590.3299999999999</v>
      </c>
      <c r="J90" s="13">
        <f>K90+L90</f>
        <v>0.5</v>
      </c>
      <c r="K90" s="13"/>
      <c r="L90" s="13">
        <v>0.5</v>
      </c>
      <c r="M90" s="13">
        <f>K90*600+L90*390</f>
        <v>195</v>
      </c>
      <c r="N90" s="21">
        <f t="shared" si="57"/>
        <v>2022.33</v>
      </c>
      <c r="O90" s="13"/>
      <c r="P90" s="21">
        <f t="shared" si="58"/>
        <v>2022.33</v>
      </c>
      <c r="Q90" s="13">
        <f t="shared" si="48"/>
        <v>1237</v>
      </c>
      <c r="R90" s="21">
        <f t="shared" si="49"/>
        <v>785.3299999999999</v>
      </c>
    </row>
    <row r="91" spans="1:18" s="2" customFormat="1" ht="14.25" customHeight="1">
      <c r="A91" s="13">
        <v>73</v>
      </c>
      <c r="B91" s="13" t="s">
        <v>104</v>
      </c>
      <c r="C91" s="13">
        <f t="shared" si="54"/>
        <v>2.5</v>
      </c>
      <c r="D91" s="13"/>
      <c r="E91" s="13">
        <v>1.5</v>
      </c>
      <c r="F91" s="13">
        <v>1</v>
      </c>
      <c r="G91" s="37">
        <v>4030</v>
      </c>
      <c r="H91" s="38">
        <v>2727</v>
      </c>
      <c r="I91" s="37">
        <f t="shared" si="55"/>
        <v>1303</v>
      </c>
      <c r="J91" s="13"/>
      <c r="K91" s="13"/>
      <c r="L91" s="13"/>
      <c r="M91" s="13"/>
      <c r="N91" s="21">
        <f t="shared" si="57"/>
        <v>4030</v>
      </c>
      <c r="O91" s="13"/>
      <c r="P91" s="21">
        <f t="shared" si="58"/>
        <v>4030</v>
      </c>
      <c r="Q91" s="13">
        <f t="shared" si="48"/>
        <v>2727</v>
      </c>
      <c r="R91" s="21">
        <f t="shared" si="49"/>
        <v>1303</v>
      </c>
    </row>
    <row r="92" spans="1:18" s="1" customFormat="1" ht="14.25" customHeight="1">
      <c r="A92" s="12"/>
      <c r="B92" s="12" t="s">
        <v>105</v>
      </c>
      <c r="C92" s="12">
        <f t="shared" si="54"/>
        <v>36.99</v>
      </c>
      <c r="D92" s="12">
        <f>SUM(D93:D100)</f>
        <v>3.0500000000000003</v>
      </c>
      <c r="E92" s="12">
        <f>SUM(E93:E100)</f>
        <v>25.57</v>
      </c>
      <c r="F92" s="12">
        <f>SUM(F93:F100)</f>
        <v>11.42</v>
      </c>
      <c r="G92" s="22">
        <v>61834</v>
      </c>
      <c r="H92" s="36">
        <f>SUM(H93:H100)</f>
        <v>42460</v>
      </c>
      <c r="I92" s="22">
        <v>19374</v>
      </c>
      <c r="J92" s="12">
        <v>1</v>
      </c>
      <c r="K92" s="12"/>
      <c r="L92" s="12">
        <f>SUM(L94:L100)</f>
        <v>1</v>
      </c>
      <c r="M92" s="12">
        <f>SUM(M94:M100)</f>
        <v>390</v>
      </c>
      <c r="N92" s="15">
        <v>62224</v>
      </c>
      <c r="O92" s="12">
        <f>SUM(O93:O100)</f>
        <v>24780</v>
      </c>
      <c r="P92" s="15">
        <v>37444</v>
      </c>
      <c r="Q92" s="15">
        <f>SUM(Q93:Q100)</f>
        <v>17680</v>
      </c>
      <c r="R92" s="15">
        <v>19764</v>
      </c>
    </row>
    <row r="93" spans="1:18" s="2" customFormat="1" ht="14.25" customHeight="1">
      <c r="A93" s="13">
        <v>74</v>
      </c>
      <c r="B93" s="13" t="s">
        <v>106</v>
      </c>
      <c r="C93" s="13">
        <f t="shared" si="54"/>
        <v>5</v>
      </c>
      <c r="D93" s="13">
        <v>1.45</v>
      </c>
      <c r="E93" s="13">
        <v>5</v>
      </c>
      <c r="F93" s="13"/>
      <c r="G93" s="21">
        <f t="shared" si="56"/>
        <v>9370.9</v>
      </c>
      <c r="H93" s="13">
        <v>6435</v>
      </c>
      <c r="I93" s="21">
        <f t="shared" si="55"/>
        <v>2935.8999999999996</v>
      </c>
      <c r="J93" s="13"/>
      <c r="K93" s="13"/>
      <c r="L93" s="13"/>
      <c r="M93" s="13"/>
      <c r="N93" s="21">
        <f t="shared" si="57"/>
        <v>9370.9</v>
      </c>
      <c r="O93" s="13">
        <v>4130</v>
      </c>
      <c r="P93" s="21">
        <f t="shared" si="58"/>
        <v>5240.9</v>
      </c>
      <c r="Q93" s="13">
        <f t="shared" si="48"/>
        <v>2305</v>
      </c>
      <c r="R93" s="21">
        <f t="shared" si="49"/>
        <v>2935.8999999999996</v>
      </c>
    </row>
    <row r="94" spans="1:18" s="2" customFormat="1" ht="14.25" customHeight="1">
      <c r="A94" s="13">
        <v>75</v>
      </c>
      <c r="B94" s="13" t="s">
        <v>107</v>
      </c>
      <c r="C94" s="13">
        <f t="shared" si="54"/>
        <v>2.5</v>
      </c>
      <c r="D94" s="13"/>
      <c r="E94" s="13">
        <v>2.5</v>
      </c>
      <c r="F94" s="13"/>
      <c r="G94" s="21">
        <f aca="true" t="shared" si="59" ref="G94:G100">E94*1874.18+F94*1218.22</f>
        <v>4685.45</v>
      </c>
      <c r="H94" s="13">
        <v>3217</v>
      </c>
      <c r="I94" s="21">
        <f t="shared" si="55"/>
        <v>1468.4499999999998</v>
      </c>
      <c r="J94" s="13">
        <v>1</v>
      </c>
      <c r="K94" s="13"/>
      <c r="L94" s="13">
        <v>1</v>
      </c>
      <c r="M94" s="13">
        <f>K94*600+L94*390</f>
        <v>390</v>
      </c>
      <c r="N94" s="21">
        <f t="shared" si="57"/>
        <v>5075.45</v>
      </c>
      <c r="O94" s="13">
        <v>2950</v>
      </c>
      <c r="P94" s="21">
        <f aca="true" t="shared" si="60" ref="P94:P100">Q94+R94</f>
        <v>2125.45</v>
      </c>
      <c r="Q94" s="13">
        <f t="shared" si="48"/>
        <v>267</v>
      </c>
      <c r="R94" s="21">
        <f t="shared" si="49"/>
        <v>1858.4499999999998</v>
      </c>
    </row>
    <row r="95" spans="1:18" s="2" customFormat="1" ht="14.25" customHeight="1">
      <c r="A95" s="13">
        <v>76</v>
      </c>
      <c r="B95" s="13" t="s">
        <v>108</v>
      </c>
      <c r="C95" s="13">
        <f t="shared" si="54"/>
        <v>6.54</v>
      </c>
      <c r="D95" s="13">
        <v>0.5</v>
      </c>
      <c r="E95" s="13">
        <v>3</v>
      </c>
      <c r="F95" s="13">
        <v>3.54</v>
      </c>
      <c r="G95" s="21">
        <f t="shared" si="59"/>
        <v>9935.0388</v>
      </c>
      <c r="H95" s="13">
        <v>6822</v>
      </c>
      <c r="I95" s="21">
        <f t="shared" si="55"/>
        <v>3113.0388000000003</v>
      </c>
      <c r="J95" s="13"/>
      <c r="K95" s="13"/>
      <c r="L95" s="13"/>
      <c r="M95" s="13"/>
      <c r="N95" s="21">
        <f t="shared" si="57"/>
        <v>9935.0388</v>
      </c>
      <c r="O95" s="13">
        <v>5310</v>
      </c>
      <c r="P95" s="21">
        <f t="shared" si="60"/>
        <v>4625.0388</v>
      </c>
      <c r="Q95" s="13">
        <f t="shared" si="48"/>
        <v>1512</v>
      </c>
      <c r="R95" s="21">
        <f t="shared" si="49"/>
        <v>3113.0388000000003</v>
      </c>
    </row>
    <row r="96" spans="1:18" s="2" customFormat="1" ht="14.25" customHeight="1">
      <c r="A96" s="13">
        <v>77</v>
      </c>
      <c r="B96" s="13" t="s">
        <v>109</v>
      </c>
      <c r="C96" s="13">
        <f t="shared" si="54"/>
        <v>7.3</v>
      </c>
      <c r="D96" s="13">
        <v>1</v>
      </c>
      <c r="E96" s="13">
        <v>4.92</v>
      </c>
      <c r="F96" s="13">
        <v>2.38</v>
      </c>
      <c r="G96" s="21">
        <f t="shared" si="59"/>
        <v>12120.3292</v>
      </c>
      <c r="H96" s="13">
        <v>8323</v>
      </c>
      <c r="I96" s="21">
        <f t="shared" si="55"/>
        <v>3797.3292</v>
      </c>
      <c r="J96" s="13"/>
      <c r="K96" s="13"/>
      <c r="L96" s="13"/>
      <c r="M96" s="13"/>
      <c r="N96" s="21">
        <f t="shared" si="57"/>
        <v>12120.3292</v>
      </c>
      <c r="O96" s="13">
        <v>5310</v>
      </c>
      <c r="P96" s="21">
        <f t="shared" si="60"/>
        <v>6810.3292</v>
      </c>
      <c r="Q96" s="13">
        <f t="shared" si="48"/>
        <v>3013</v>
      </c>
      <c r="R96" s="21">
        <f t="shared" si="49"/>
        <v>3797.3292</v>
      </c>
    </row>
    <row r="97" spans="1:18" s="2" customFormat="1" ht="14.25" customHeight="1">
      <c r="A97" s="13">
        <v>78</v>
      </c>
      <c r="B97" s="13" t="s">
        <v>110</v>
      </c>
      <c r="C97" s="13">
        <f t="shared" si="54"/>
        <v>4.5</v>
      </c>
      <c r="D97" s="13"/>
      <c r="E97" s="13">
        <v>2</v>
      </c>
      <c r="F97" s="13">
        <v>2.5</v>
      </c>
      <c r="G97" s="21">
        <f t="shared" si="59"/>
        <v>6793.91</v>
      </c>
      <c r="H97" s="13">
        <v>4665</v>
      </c>
      <c r="I97" s="21">
        <f t="shared" si="55"/>
        <v>2128.91</v>
      </c>
      <c r="J97" s="13"/>
      <c r="K97" s="13"/>
      <c r="L97" s="13"/>
      <c r="M97" s="13"/>
      <c r="N97" s="21">
        <f t="shared" si="57"/>
        <v>6793.91</v>
      </c>
      <c r="O97" s="13">
        <v>4130</v>
      </c>
      <c r="P97" s="21">
        <f t="shared" si="60"/>
        <v>2663.91</v>
      </c>
      <c r="Q97" s="13">
        <f t="shared" si="48"/>
        <v>535</v>
      </c>
      <c r="R97" s="21">
        <f t="shared" si="49"/>
        <v>2128.91</v>
      </c>
    </row>
    <row r="98" spans="1:18" s="2" customFormat="1" ht="14.25" customHeight="1">
      <c r="A98" s="13">
        <v>79</v>
      </c>
      <c r="B98" s="13" t="s">
        <v>111</v>
      </c>
      <c r="C98" s="13">
        <f t="shared" si="54"/>
        <v>4</v>
      </c>
      <c r="D98" s="13">
        <v>0.1</v>
      </c>
      <c r="E98" s="13">
        <v>2</v>
      </c>
      <c r="F98" s="13">
        <v>2</v>
      </c>
      <c r="G98" s="21">
        <f t="shared" si="59"/>
        <v>6184.8</v>
      </c>
      <c r="H98" s="13">
        <v>4247</v>
      </c>
      <c r="I98" s="21">
        <f t="shared" si="55"/>
        <v>1937.8000000000002</v>
      </c>
      <c r="J98" s="13"/>
      <c r="K98" s="13"/>
      <c r="L98" s="13"/>
      <c r="M98" s="13"/>
      <c r="N98" s="21">
        <f t="shared" si="57"/>
        <v>6184.8</v>
      </c>
      <c r="O98" s="13"/>
      <c r="P98" s="21">
        <f t="shared" si="60"/>
        <v>6184.8</v>
      </c>
      <c r="Q98" s="13">
        <f t="shared" si="48"/>
        <v>4247</v>
      </c>
      <c r="R98" s="21">
        <f t="shared" si="49"/>
        <v>1937.8000000000002</v>
      </c>
    </row>
    <row r="99" spans="1:18" s="2" customFormat="1" ht="14.25" customHeight="1">
      <c r="A99" s="13">
        <v>80</v>
      </c>
      <c r="B99" s="13" t="s">
        <v>112</v>
      </c>
      <c r="C99" s="13">
        <f t="shared" si="54"/>
        <v>4.25</v>
      </c>
      <c r="D99" s="13"/>
      <c r="E99" s="13">
        <v>3.25</v>
      </c>
      <c r="F99" s="13">
        <v>1</v>
      </c>
      <c r="G99" s="21">
        <f t="shared" si="59"/>
        <v>7309.305</v>
      </c>
      <c r="H99" s="13">
        <v>5019</v>
      </c>
      <c r="I99" s="21">
        <f t="shared" si="55"/>
        <v>2290.3050000000003</v>
      </c>
      <c r="J99" s="13"/>
      <c r="K99" s="13"/>
      <c r="L99" s="13"/>
      <c r="M99" s="13"/>
      <c r="N99" s="21">
        <f t="shared" si="57"/>
        <v>7309.305</v>
      </c>
      <c r="O99" s="13">
        <v>2950</v>
      </c>
      <c r="P99" s="21">
        <f t="shared" si="60"/>
        <v>4359.305</v>
      </c>
      <c r="Q99" s="13">
        <f t="shared" si="48"/>
        <v>2069</v>
      </c>
      <c r="R99" s="21">
        <f t="shared" si="49"/>
        <v>2290.3050000000003</v>
      </c>
    </row>
    <row r="100" spans="1:18" s="2" customFormat="1" ht="14.25" customHeight="1">
      <c r="A100" s="13">
        <v>81</v>
      </c>
      <c r="B100" s="13" t="s">
        <v>113</v>
      </c>
      <c r="C100" s="13">
        <f t="shared" si="54"/>
        <v>2.9</v>
      </c>
      <c r="D100" s="13"/>
      <c r="E100" s="13">
        <v>2.9</v>
      </c>
      <c r="F100" s="13"/>
      <c r="G100" s="21">
        <f t="shared" si="59"/>
        <v>5435.122</v>
      </c>
      <c r="H100" s="13">
        <v>3732</v>
      </c>
      <c r="I100" s="21">
        <f t="shared" si="55"/>
        <v>1703.1220000000003</v>
      </c>
      <c r="J100" s="13"/>
      <c r="K100" s="13"/>
      <c r="L100" s="13"/>
      <c r="M100" s="13"/>
      <c r="N100" s="21">
        <f t="shared" si="57"/>
        <v>5435.122</v>
      </c>
      <c r="O100" s="13"/>
      <c r="P100" s="21">
        <f t="shared" si="60"/>
        <v>5435.122</v>
      </c>
      <c r="Q100" s="13">
        <f t="shared" si="48"/>
        <v>3732</v>
      </c>
      <c r="R100" s="21">
        <f t="shared" si="49"/>
        <v>1703.1220000000003</v>
      </c>
    </row>
    <row r="101" spans="1:18" s="1" customFormat="1" ht="14.25" customHeight="1">
      <c r="A101" s="12"/>
      <c r="B101" s="12" t="s">
        <v>114</v>
      </c>
      <c r="C101" s="12">
        <f t="shared" si="54"/>
        <v>15.72</v>
      </c>
      <c r="D101" s="12">
        <f>SUM(D102:D104)</f>
        <v>1.5</v>
      </c>
      <c r="E101" s="12">
        <f aca="true" t="shared" si="61" ref="E101:Q101">SUM(E102:E104)</f>
        <v>10.72</v>
      </c>
      <c r="F101" s="12">
        <f t="shared" si="61"/>
        <v>5</v>
      </c>
      <c r="G101" s="22">
        <v>26183</v>
      </c>
      <c r="H101" s="36">
        <f t="shared" si="61"/>
        <v>17722</v>
      </c>
      <c r="I101" s="36">
        <v>8461</v>
      </c>
      <c r="J101" s="12">
        <f t="shared" si="61"/>
        <v>2</v>
      </c>
      <c r="K101" s="12">
        <f t="shared" si="61"/>
        <v>1</v>
      </c>
      <c r="L101" s="12">
        <f t="shared" si="61"/>
        <v>1</v>
      </c>
      <c r="M101" s="12">
        <f t="shared" si="61"/>
        <v>990</v>
      </c>
      <c r="N101" s="15">
        <v>27173</v>
      </c>
      <c r="O101" s="12">
        <f t="shared" si="61"/>
        <v>7618</v>
      </c>
      <c r="P101" s="15">
        <v>19555</v>
      </c>
      <c r="Q101" s="15">
        <f t="shared" si="61"/>
        <v>10104</v>
      </c>
      <c r="R101" s="15">
        <v>9451</v>
      </c>
    </row>
    <row r="102" spans="1:18" s="2" customFormat="1" ht="14.25" customHeight="1">
      <c r="A102" s="13">
        <v>82</v>
      </c>
      <c r="B102" s="13" t="s">
        <v>115</v>
      </c>
      <c r="C102" s="13">
        <f t="shared" si="54"/>
        <v>3.22</v>
      </c>
      <c r="D102" s="13"/>
      <c r="E102" s="13">
        <v>3.22</v>
      </c>
      <c r="F102" s="13"/>
      <c r="G102" s="37">
        <f aca="true" t="shared" si="62" ref="G102:G109">E102*1874.18+F102*1218.22</f>
        <v>6034.859600000001</v>
      </c>
      <c r="H102" s="38">
        <v>4085</v>
      </c>
      <c r="I102" s="37">
        <f t="shared" si="55"/>
        <v>1949.8596000000007</v>
      </c>
      <c r="J102" s="13"/>
      <c r="K102" s="13"/>
      <c r="L102" s="13"/>
      <c r="M102" s="13"/>
      <c r="N102" s="21">
        <f t="shared" si="57"/>
        <v>6034.859600000001</v>
      </c>
      <c r="O102" s="13"/>
      <c r="P102" s="21">
        <f>Q102+R102</f>
        <v>6034.859600000001</v>
      </c>
      <c r="Q102" s="13">
        <f t="shared" si="48"/>
        <v>4085</v>
      </c>
      <c r="R102" s="21">
        <f t="shared" si="49"/>
        <v>1949.8596000000007</v>
      </c>
    </row>
    <row r="103" spans="1:18" s="2" customFormat="1" ht="14.25" customHeight="1">
      <c r="A103" s="13">
        <v>83</v>
      </c>
      <c r="B103" s="13" t="s">
        <v>116</v>
      </c>
      <c r="C103" s="13">
        <f t="shared" si="54"/>
        <v>3.5</v>
      </c>
      <c r="D103" s="13">
        <v>0.5</v>
      </c>
      <c r="E103" s="13">
        <v>3.5</v>
      </c>
      <c r="F103" s="13"/>
      <c r="G103" s="21">
        <f t="shared" si="62"/>
        <v>6559.63</v>
      </c>
      <c r="H103" s="13">
        <v>4440</v>
      </c>
      <c r="I103" s="21">
        <f t="shared" si="55"/>
        <v>2119.63</v>
      </c>
      <c r="J103" s="13">
        <v>1</v>
      </c>
      <c r="K103" s="13"/>
      <c r="L103" s="13">
        <v>1</v>
      </c>
      <c r="M103" s="13">
        <f>K103*600+L103*390</f>
        <v>390</v>
      </c>
      <c r="N103" s="21">
        <f t="shared" si="57"/>
        <v>6949.63</v>
      </c>
      <c r="O103" s="13">
        <v>2857</v>
      </c>
      <c r="P103" s="21">
        <f aca="true" t="shared" si="63" ref="P103:P108">Q103+R103</f>
        <v>4092.63</v>
      </c>
      <c r="Q103" s="13">
        <f t="shared" si="48"/>
        <v>1583</v>
      </c>
      <c r="R103" s="21">
        <f t="shared" si="49"/>
        <v>2509.63</v>
      </c>
    </row>
    <row r="104" spans="1:18" s="2" customFormat="1" ht="14.25" customHeight="1">
      <c r="A104" s="13">
        <v>84</v>
      </c>
      <c r="B104" s="13" t="s">
        <v>117</v>
      </c>
      <c r="C104" s="13">
        <f t="shared" si="54"/>
        <v>9</v>
      </c>
      <c r="D104" s="13">
        <v>1</v>
      </c>
      <c r="E104" s="13">
        <v>4</v>
      </c>
      <c r="F104" s="13">
        <v>5</v>
      </c>
      <c r="G104" s="21">
        <f t="shared" si="62"/>
        <v>13587.82</v>
      </c>
      <c r="H104" s="13">
        <v>9197</v>
      </c>
      <c r="I104" s="21">
        <f t="shared" si="55"/>
        <v>4390.82</v>
      </c>
      <c r="J104" s="13">
        <v>1</v>
      </c>
      <c r="K104" s="13">
        <v>1</v>
      </c>
      <c r="L104" s="13"/>
      <c r="M104" s="13">
        <f>K104*600+L104*390</f>
        <v>600</v>
      </c>
      <c r="N104" s="21">
        <f t="shared" si="57"/>
        <v>14187.82</v>
      </c>
      <c r="O104" s="13">
        <v>4761</v>
      </c>
      <c r="P104" s="21">
        <f t="shared" si="63"/>
        <v>9426.82</v>
      </c>
      <c r="Q104" s="13">
        <f t="shared" si="48"/>
        <v>4436</v>
      </c>
      <c r="R104" s="21">
        <f t="shared" si="49"/>
        <v>4990.82</v>
      </c>
    </row>
    <row r="105" spans="1:18" s="1" customFormat="1" ht="14.25" customHeight="1">
      <c r="A105" s="12">
        <v>85</v>
      </c>
      <c r="B105" s="12" t="s">
        <v>118</v>
      </c>
      <c r="C105" s="12">
        <f t="shared" si="54"/>
        <v>6.5</v>
      </c>
      <c r="D105" s="12"/>
      <c r="E105" s="12">
        <v>5</v>
      </c>
      <c r="F105" s="12">
        <v>1.5</v>
      </c>
      <c r="G105" s="15">
        <f t="shared" si="62"/>
        <v>11198.23</v>
      </c>
      <c r="H105" s="12">
        <v>7580</v>
      </c>
      <c r="I105" s="15">
        <f t="shared" si="55"/>
        <v>3618.2299999999996</v>
      </c>
      <c r="J105" s="12">
        <v>1</v>
      </c>
      <c r="K105" s="12">
        <v>1</v>
      </c>
      <c r="L105" s="12"/>
      <c r="M105" s="12">
        <f>K105*600+L105*390</f>
        <v>600</v>
      </c>
      <c r="N105" s="15">
        <f t="shared" si="57"/>
        <v>11798.23</v>
      </c>
      <c r="O105" s="12">
        <v>5237</v>
      </c>
      <c r="P105" s="15">
        <f t="shared" si="63"/>
        <v>6561.23</v>
      </c>
      <c r="Q105" s="12">
        <f t="shared" si="48"/>
        <v>2343</v>
      </c>
      <c r="R105" s="15">
        <f t="shared" si="49"/>
        <v>4218.23</v>
      </c>
    </row>
    <row r="106" spans="1:18" s="1" customFormat="1" ht="14.25" customHeight="1">
      <c r="A106" s="12">
        <v>86</v>
      </c>
      <c r="B106" s="12" t="s">
        <v>119</v>
      </c>
      <c r="C106" s="12">
        <f t="shared" si="54"/>
        <v>14</v>
      </c>
      <c r="D106" s="12"/>
      <c r="E106" s="12">
        <v>10</v>
      </c>
      <c r="F106" s="12">
        <v>4</v>
      </c>
      <c r="G106" s="15">
        <f t="shared" si="62"/>
        <v>23614.68</v>
      </c>
      <c r="H106" s="12">
        <v>15984</v>
      </c>
      <c r="I106" s="15">
        <f t="shared" si="55"/>
        <v>7630.68</v>
      </c>
      <c r="J106" s="12"/>
      <c r="K106" s="12"/>
      <c r="L106" s="12"/>
      <c r="M106" s="12"/>
      <c r="N106" s="15">
        <f t="shared" si="57"/>
        <v>23614.68</v>
      </c>
      <c r="O106" s="12">
        <v>6190</v>
      </c>
      <c r="P106" s="15">
        <f t="shared" si="63"/>
        <v>17424.68</v>
      </c>
      <c r="Q106" s="12">
        <f t="shared" si="48"/>
        <v>9794</v>
      </c>
      <c r="R106" s="15">
        <f t="shared" si="49"/>
        <v>7630.68</v>
      </c>
    </row>
    <row r="107" spans="1:18" s="1" customFormat="1" ht="14.25" customHeight="1">
      <c r="A107" s="12">
        <v>87</v>
      </c>
      <c r="B107" s="12" t="s">
        <v>120</v>
      </c>
      <c r="C107" s="12">
        <f t="shared" si="54"/>
        <v>7.15</v>
      </c>
      <c r="D107" s="12"/>
      <c r="E107" s="12">
        <v>4</v>
      </c>
      <c r="F107" s="12">
        <v>3.15</v>
      </c>
      <c r="G107" s="15">
        <f t="shared" si="62"/>
        <v>11334.113000000001</v>
      </c>
      <c r="H107" s="12">
        <v>7672</v>
      </c>
      <c r="I107" s="15">
        <f t="shared" si="55"/>
        <v>3662.113000000001</v>
      </c>
      <c r="J107" s="12"/>
      <c r="K107" s="12"/>
      <c r="L107" s="12"/>
      <c r="M107" s="12"/>
      <c r="N107" s="15">
        <f t="shared" si="57"/>
        <v>11334.113000000001</v>
      </c>
      <c r="O107" s="12">
        <v>4761</v>
      </c>
      <c r="P107" s="15">
        <f t="shared" si="63"/>
        <v>6573.113000000001</v>
      </c>
      <c r="Q107" s="12">
        <f t="shared" si="48"/>
        <v>2911</v>
      </c>
      <c r="R107" s="15">
        <f t="shared" si="49"/>
        <v>3662.113000000001</v>
      </c>
    </row>
    <row r="108" spans="1:18" s="1" customFormat="1" ht="14.25" customHeight="1">
      <c r="A108" s="12">
        <v>88</v>
      </c>
      <c r="B108" s="12" t="s">
        <v>121</v>
      </c>
      <c r="C108" s="12">
        <v>1</v>
      </c>
      <c r="D108" s="12"/>
      <c r="E108" s="12">
        <v>0.26</v>
      </c>
      <c r="F108" s="12">
        <v>0.74</v>
      </c>
      <c r="G108" s="15">
        <f t="shared" si="62"/>
        <v>1388.7696</v>
      </c>
      <c r="H108" s="12">
        <v>940</v>
      </c>
      <c r="I108" s="15">
        <f t="shared" si="55"/>
        <v>448.7696000000001</v>
      </c>
      <c r="J108" s="12"/>
      <c r="K108" s="12"/>
      <c r="L108" s="12"/>
      <c r="M108" s="12"/>
      <c r="N108" s="15">
        <f t="shared" si="57"/>
        <v>1388.7696</v>
      </c>
      <c r="O108" s="12"/>
      <c r="P108" s="15">
        <f t="shared" si="63"/>
        <v>1388.7696</v>
      </c>
      <c r="Q108" s="12">
        <f t="shared" si="48"/>
        <v>940</v>
      </c>
      <c r="R108" s="15">
        <f t="shared" si="49"/>
        <v>448.7696000000001</v>
      </c>
    </row>
    <row r="109" spans="1:18" s="1" customFormat="1" ht="14.25" customHeight="1">
      <c r="A109" s="12"/>
      <c r="B109" s="33" t="s">
        <v>122</v>
      </c>
      <c r="C109" s="13">
        <v>0.28</v>
      </c>
      <c r="D109" s="13"/>
      <c r="E109" s="13"/>
      <c r="F109" s="13">
        <v>0.28</v>
      </c>
      <c r="G109" s="21">
        <f t="shared" si="62"/>
        <v>341.1016</v>
      </c>
      <c r="H109" s="13">
        <v>231</v>
      </c>
      <c r="I109" s="21">
        <f t="shared" si="55"/>
        <v>110.10160000000002</v>
      </c>
      <c r="J109" s="13"/>
      <c r="K109" s="13"/>
      <c r="L109" s="13"/>
      <c r="M109" s="13"/>
      <c r="N109" s="21">
        <v>341</v>
      </c>
      <c r="O109" s="13"/>
      <c r="P109" s="21">
        <v>341</v>
      </c>
      <c r="Q109" s="13">
        <v>231</v>
      </c>
      <c r="R109" s="21">
        <v>110</v>
      </c>
    </row>
    <row r="110" spans="1:18" s="1" customFormat="1" ht="14.25" customHeight="1">
      <c r="A110" s="12"/>
      <c r="B110" s="33" t="s">
        <v>123</v>
      </c>
      <c r="C110" s="13">
        <v>0.29</v>
      </c>
      <c r="D110" s="13"/>
      <c r="E110" s="13"/>
      <c r="F110" s="13">
        <v>0.29</v>
      </c>
      <c r="G110" s="21">
        <v>354</v>
      </c>
      <c r="H110" s="13">
        <v>239</v>
      </c>
      <c r="I110" s="21">
        <f t="shared" si="55"/>
        <v>115</v>
      </c>
      <c r="J110" s="13"/>
      <c r="K110" s="13"/>
      <c r="L110" s="13"/>
      <c r="M110" s="13"/>
      <c r="N110" s="21">
        <v>354</v>
      </c>
      <c r="O110" s="13"/>
      <c r="P110" s="21">
        <v>354</v>
      </c>
      <c r="Q110" s="13">
        <v>239</v>
      </c>
      <c r="R110" s="21">
        <v>115</v>
      </c>
    </row>
    <row r="111" spans="1:18" s="1" customFormat="1" ht="14.25" customHeight="1">
      <c r="A111" s="12"/>
      <c r="B111" s="33" t="s">
        <v>124</v>
      </c>
      <c r="C111" s="13">
        <v>0.26</v>
      </c>
      <c r="D111" s="13"/>
      <c r="E111" s="13">
        <v>0.26</v>
      </c>
      <c r="F111" s="13"/>
      <c r="G111" s="21">
        <f>E111*1874.18+F111*1218.22</f>
        <v>487.2868</v>
      </c>
      <c r="H111" s="13">
        <v>330</v>
      </c>
      <c r="I111" s="21">
        <f t="shared" si="55"/>
        <v>157.28680000000003</v>
      </c>
      <c r="J111" s="13"/>
      <c r="K111" s="13"/>
      <c r="L111" s="13"/>
      <c r="M111" s="13"/>
      <c r="N111" s="21">
        <v>487</v>
      </c>
      <c r="O111" s="13"/>
      <c r="P111" s="21">
        <v>487</v>
      </c>
      <c r="Q111" s="13">
        <v>330</v>
      </c>
      <c r="R111" s="21">
        <v>157</v>
      </c>
    </row>
    <row r="112" spans="1:18" s="1" customFormat="1" ht="14.25" customHeight="1">
      <c r="A112" s="12"/>
      <c r="B112" s="33" t="s">
        <v>125</v>
      </c>
      <c r="C112" s="13">
        <v>0.17</v>
      </c>
      <c r="D112" s="13"/>
      <c r="E112" s="13"/>
      <c r="F112" s="13">
        <v>0.17</v>
      </c>
      <c r="G112" s="21">
        <f>E112*1874.18+F112*1218.22</f>
        <v>207.09740000000002</v>
      </c>
      <c r="H112" s="13">
        <v>140</v>
      </c>
      <c r="I112" s="21">
        <f t="shared" si="55"/>
        <v>67.09740000000002</v>
      </c>
      <c r="J112" s="13"/>
      <c r="K112" s="13"/>
      <c r="L112" s="13"/>
      <c r="M112" s="13"/>
      <c r="N112" s="21">
        <v>207</v>
      </c>
      <c r="O112" s="13"/>
      <c r="P112" s="21">
        <v>207</v>
      </c>
      <c r="Q112" s="13">
        <v>140</v>
      </c>
      <c r="R112" s="21">
        <v>67</v>
      </c>
    </row>
    <row r="113" spans="1:16" s="2" customFormat="1" ht="34.5" customHeight="1">
      <c r="A113" s="34" t="s">
        <v>126</v>
      </c>
      <c r="C113" s="35"/>
      <c r="D113" s="35"/>
      <c r="E113" s="35"/>
      <c r="F113" s="35"/>
      <c r="G113" s="39"/>
      <c r="N113" s="39"/>
      <c r="P113" s="39"/>
    </row>
  </sheetData>
  <sheetProtection/>
  <mergeCells count="19">
    <mergeCell ref="A2:R2"/>
    <mergeCell ref="J3:R3"/>
    <mergeCell ref="C4:I4"/>
    <mergeCell ref="J4:M4"/>
    <mergeCell ref="P4:R4"/>
    <mergeCell ref="C5:F5"/>
    <mergeCell ref="J5:L5"/>
    <mergeCell ref="A113:F113"/>
    <mergeCell ref="A4:A6"/>
    <mergeCell ref="B4:B6"/>
    <mergeCell ref="G5:G6"/>
    <mergeCell ref="H5:H6"/>
    <mergeCell ref="I5:I6"/>
    <mergeCell ref="M5:M6"/>
    <mergeCell ref="N4:N6"/>
    <mergeCell ref="O4:O6"/>
    <mergeCell ref="P5:P6"/>
    <mergeCell ref="Q5:Q6"/>
    <mergeCell ref="R5:R6"/>
  </mergeCells>
  <printOptions/>
  <pageMargins left="0.75" right="0.75" top="0.59" bottom="0.75" header="0.43" footer="0.51"/>
  <pageSetup fitToHeight="0" fitToWidth="1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1611-1</dc:creator>
  <cp:keywords/>
  <dc:description/>
  <cp:lastModifiedBy>金鑫</cp:lastModifiedBy>
  <dcterms:created xsi:type="dcterms:W3CDTF">2022-04-24T04:34:58Z</dcterms:created>
  <dcterms:modified xsi:type="dcterms:W3CDTF">2023-06-09T14:52:50Z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2052-10.8.0.7204</vt:lpwstr>
  </property>
  <property fmtid="{D5CDD505-2E9C-101B-9397-08002B2CF9AE}" pid="3" name="퀀_generated_2.-2147483648">
    <vt:i4>2052</vt:i4>
  </property>
</Properties>
</file>